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5200" windowHeight="11760"/>
  </bookViews>
  <sheets>
    <sheet name="事業経費概算書（補助対象経費）" sheetId="10" r:id="rId1"/>
    <sheet name="（参考）補助金交付希望額の算出方法" sheetId="11" r:id="rId2"/>
  </sheets>
  <definedNames>
    <definedName name="_xlnm.Print_Area" localSheetId="0">'事業経費概算書（補助対象経費）'!$A$1:$J$46</definedName>
  </definedNames>
  <calcPr calcId="162913" concurrentCalc="0"/>
</workbook>
</file>

<file path=xl/calcChain.xml><?xml version="1.0" encoding="utf-8"?>
<calcChain xmlns="http://schemas.openxmlformats.org/spreadsheetml/2006/main">
  <c r="N4" i="10" l="1"/>
  <c r="N3" i="10"/>
  <c r="J7" i="10"/>
  <c r="C21" i="11"/>
  <c r="C18" i="11"/>
  <c r="E18" i="11"/>
  <c r="C19" i="11"/>
  <c r="E19" i="11"/>
  <c r="C20" i="11"/>
  <c r="E20" i="11"/>
  <c r="E21" i="11"/>
  <c r="E23" i="11"/>
  <c r="C8" i="11"/>
  <c r="C5" i="11"/>
  <c r="E5" i="11"/>
  <c r="C6" i="11"/>
  <c r="E6" i="11"/>
  <c r="C7" i="11"/>
  <c r="E7" i="11"/>
  <c r="E8" i="11"/>
  <c r="E10" i="11"/>
  <c r="I10" i="10"/>
  <c r="I11" i="10"/>
  <c r="I12" i="10"/>
  <c r="I9" i="10"/>
  <c r="I14" i="10"/>
  <c r="I13" i="10"/>
  <c r="I16" i="10"/>
  <c r="I15" i="10"/>
  <c r="J8" i="10"/>
  <c r="I19" i="10"/>
  <c r="I20" i="10"/>
  <c r="I18" i="10"/>
  <c r="I22" i="10"/>
  <c r="I21" i="10"/>
  <c r="I24" i="10"/>
  <c r="I23" i="10"/>
  <c r="I26" i="10"/>
  <c r="I25" i="10"/>
  <c r="J17" i="10"/>
  <c r="I39" i="10"/>
  <c r="I40" i="10"/>
  <c r="I38" i="10"/>
  <c r="I44" i="10"/>
  <c r="I43" i="10"/>
  <c r="J37" i="10"/>
  <c r="I42" i="10"/>
  <c r="I36" i="10"/>
  <c r="I35" i="10"/>
  <c r="I34" i="10"/>
  <c r="I33" i="10"/>
  <c r="I32" i="10"/>
  <c r="I30" i="10"/>
  <c r="I29" i="10"/>
  <c r="I28" i="10"/>
  <c r="I31" i="10"/>
  <c r="I41" i="10"/>
</calcChain>
</file>

<file path=xl/sharedStrings.xml><?xml version="1.0" encoding="utf-8"?>
<sst xmlns="http://schemas.openxmlformats.org/spreadsheetml/2006/main" count="107" uniqueCount="65">
  <si>
    <t>数量</t>
    <rPh sb="0" eb="2">
      <t>スウリョウ</t>
    </rPh>
    <phoneticPr fontId="1"/>
  </si>
  <si>
    <t>単位</t>
    <rPh sb="0" eb="2">
      <t>タンイ</t>
    </rPh>
    <phoneticPr fontId="1"/>
  </si>
  <si>
    <t>内訳</t>
    <rPh sb="0" eb="2">
      <t>ウチワケ</t>
    </rPh>
    <phoneticPr fontId="1"/>
  </si>
  <si>
    <t>式</t>
    <rPh sb="0" eb="1">
      <t>シキ</t>
    </rPh>
    <phoneticPr fontId="1"/>
  </si>
  <si>
    <t>様式第１（設備導入補助型）</t>
    <phoneticPr fontId="1"/>
  </si>
  <si>
    <t>（別紙２）</t>
    <phoneticPr fontId="1"/>
  </si>
  <si>
    <t>（設備導入補助型）
事業経費概算書</t>
    <rPh sb="1" eb="3">
      <t>セツビ</t>
    </rPh>
    <rPh sb="3" eb="5">
      <t>ドウニュウ</t>
    </rPh>
    <rPh sb="5" eb="8">
      <t>ホジョガタ</t>
    </rPh>
    <rPh sb="10" eb="12">
      <t>ジギョウ</t>
    </rPh>
    <rPh sb="12" eb="14">
      <t>ケイヒ</t>
    </rPh>
    <rPh sb="14" eb="16">
      <t>ガイサン</t>
    </rPh>
    <rPh sb="16" eb="17">
      <t>ショ</t>
    </rPh>
    <phoneticPr fontId="1"/>
  </si>
  <si>
    <t>予算区分</t>
    <rPh sb="0" eb="2">
      <t>ヨサン</t>
    </rPh>
    <rPh sb="2" eb="4">
      <t>クブン</t>
    </rPh>
    <phoneticPr fontId="1"/>
  </si>
  <si>
    <t>経費区分</t>
    <rPh sb="0" eb="2">
      <t>ケイヒ</t>
    </rPh>
    <rPh sb="2" eb="4">
      <t>クブン</t>
    </rPh>
    <phoneticPr fontId="1"/>
  </si>
  <si>
    <t>単価
(円)</t>
    <rPh sb="0" eb="2">
      <t>タンカ</t>
    </rPh>
    <phoneticPr fontId="1"/>
  </si>
  <si>
    <t>計(円)</t>
    <rPh sb="0" eb="1">
      <t>ケイ</t>
    </rPh>
    <phoneticPr fontId="1"/>
  </si>
  <si>
    <t>Ⅰ.事業費</t>
    <rPh sb="2" eb="5">
      <t>ジギョウヒ</t>
    </rPh>
    <phoneticPr fontId="1"/>
  </si>
  <si>
    <t>1.機械装置等
  製作・購入費</t>
  </si>
  <si>
    <t>例）</t>
  </si>
  <si>
    <t>①設備名：A工作機械の製作・設置に必要な経費</t>
  </si>
  <si>
    <t xml:space="preserve"> 例）A工作機械の製作費</t>
    <rPh sb="1" eb="2">
      <t>レイ</t>
    </rPh>
    <phoneticPr fontId="1"/>
  </si>
  <si>
    <t>×</t>
  </si>
  <si>
    <t>台</t>
    <rPh sb="0" eb="1">
      <t>ダイ</t>
    </rPh>
    <phoneticPr fontId="1"/>
  </si>
  <si>
    <t xml:space="preserve"> 例）A工作機械の運送費・据付費</t>
  </si>
  <si>
    <t xml:space="preserve"> 例）A工作機械のソフトウェア製作・導入費</t>
  </si>
  <si>
    <t>②設備名：・・・・</t>
  </si>
  <si>
    <t>・・・・</t>
  </si>
  <si>
    <t>③設備名</t>
  </si>
  <si>
    <t>2.改造費</t>
    <rPh sb="2" eb="4">
      <t>カイゾウ</t>
    </rPh>
    <rPh sb="4" eb="5">
      <t>ヒ</t>
    </rPh>
    <phoneticPr fontId="1"/>
  </si>
  <si>
    <t>①設備名：B工作機械の改造に必要な経費　</t>
  </si>
  <si>
    <t>例）B工作機械の機械装置改修費</t>
  </si>
  <si>
    <t>例）B工作機械のソフトウェア改修費</t>
  </si>
  <si>
    <t>④設備名</t>
  </si>
  <si>
    <t>例）①工事名：設備設置に必要な工事</t>
  </si>
  <si>
    <t>例）製造ラインの設備新設に必要な地盤改良工事</t>
  </si>
  <si>
    <t>例）②工事名：運転管理設備に必要な工事</t>
  </si>
  <si>
    <t>例）新設ラインに必要な運転管理設備の設置に必要な地盤工事</t>
  </si>
  <si>
    <t>例）新設ラインに必要な運転管理設備の設置に必要な電気工事</t>
  </si>
  <si>
    <t>　③工事名：・・・・</t>
  </si>
  <si>
    <t>＜大企業＞</t>
    <rPh sb="1" eb="4">
      <t>ダイキギョウ</t>
    </rPh>
    <phoneticPr fontId="1"/>
  </si>
  <si>
    <t>＜中小企業＞</t>
    <rPh sb="1" eb="3">
      <t>チュウショウ</t>
    </rPh>
    <rPh sb="3" eb="5">
      <t>キギョウ</t>
    </rPh>
    <phoneticPr fontId="1"/>
  </si>
  <si>
    <t>補助金交付希望額（内訳）
※　消費税及び地方相当額を差し引いた金額</t>
    <rPh sb="9" eb="11">
      <t>ウチワケ</t>
    </rPh>
    <rPh sb="31" eb="33">
      <t>キンガク</t>
    </rPh>
    <phoneticPr fontId="10"/>
  </si>
  <si>
    <t>　①補助対象経費のうち、
　　　　５億円以下の部分</t>
    <phoneticPr fontId="10"/>
  </si>
  <si>
    <t>　②補助対象経費のうち、
　　　　５億円より大きく１５億円以下の部分</t>
    <phoneticPr fontId="10"/>
  </si>
  <si>
    <t>　③補助対象経費のうち、
　　　　１５億円より大きい部分</t>
    <phoneticPr fontId="10"/>
  </si>
  <si>
    <t>補助金交付希望額（総額）※①＋②＋③</t>
    <rPh sb="9" eb="11">
      <t>ソウガク</t>
    </rPh>
    <phoneticPr fontId="10"/>
  </si>
  <si>
    <t>a.補助対象経費</t>
    <phoneticPr fontId="10"/>
  </si>
  <si>
    <t>b.補助率
※　企業規模ごとの補助対象経費別の補助率を確認の上、記載ください。</t>
    <rPh sb="8" eb="10">
      <t>キギョウ</t>
    </rPh>
    <rPh sb="10" eb="12">
      <t>キボ</t>
    </rPh>
    <rPh sb="15" eb="17">
      <t>ホジョ</t>
    </rPh>
    <rPh sb="17" eb="19">
      <t>タイショウ</t>
    </rPh>
    <rPh sb="19" eb="21">
      <t>ケイヒ</t>
    </rPh>
    <rPh sb="21" eb="22">
      <t>ベツ</t>
    </rPh>
    <rPh sb="23" eb="26">
      <t>ホジョリツ</t>
    </rPh>
    <rPh sb="27" eb="29">
      <t>カクニン</t>
    </rPh>
    <rPh sb="30" eb="31">
      <t>ウエ</t>
    </rPh>
    <rPh sb="32" eb="34">
      <t>キサイ</t>
    </rPh>
    <phoneticPr fontId="10"/>
  </si>
  <si>
    <t>補助金交付希望額（a.　×　b.）
※　「補助対象経費」に補助率を乗じた額（１円未満は切り捨て）</t>
    <rPh sb="29" eb="32">
      <t>ホジョリツ</t>
    </rPh>
    <rPh sb="33" eb="34">
      <t>ジョウ</t>
    </rPh>
    <rPh sb="36" eb="37">
      <t>ガク</t>
    </rPh>
    <rPh sb="39" eb="40">
      <t>エン</t>
    </rPh>
    <rPh sb="40" eb="42">
      <t>ミマン</t>
    </rPh>
    <rPh sb="43" eb="44">
      <t>キ</t>
    </rPh>
    <rPh sb="45" eb="46">
      <t>ス</t>
    </rPh>
    <phoneticPr fontId="10"/>
  </si>
  <si>
    <t>-</t>
    <phoneticPr fontId="1"/>
  </si>
  <si>
    <t>＜申請Webフォームの補助金交付希望額欄への記載額＞</t>
    <rPh sb="1" eb="3">
      <t>シンセイ</t>
    </rPh>
    <rPh sb="11" eb="14">
      <t>ホジョキン</t>
    </rPh>
    <rPh sb="14" eb="16">
      <t>コウフ</t>
    </rPh>
    <rPh sb="16" eb="19">
      <t>キボウガク</t>
    </rPh>
    <rPh sb="19" eb="20">
      <t>ラン</t>
    </rPh>
    <rPh sb="22" eb="24">
      <t>キサイ</t>
    </rPh>
    <rPh sb="24" eb="25">
      <t>ガク</t>
    </rPh>
    <phoneticPr fontId="1"/>
  </si>
  <si>
    <t>百万円</t>
    <rPh sb="0" eb="1">
      <t>ヒャク</t>
    </rPh>
    <rPh sb="1" eb="3">
      <t>マンエン</t>
    </rPh>
    <phoneticPr fontId="1"/>
  </si>
  <si>
    <t>.補助対象経費（概算）計</t>
    <phoneticPr fontId="1"/>
  </si>
  <si>
    <t>原則、海外の</t>
    <phoneticPr fontId="1"/>
  </si>
  <si>
    <t>事業実施法人で</t>
    <phoneticPr fontId="1"/>
  </si>
  <si>
    <t>資産計上される</t>
    <phoneticPr fontId="1"/>
  </si>
  <si>
    <t>経費</t>
    <phoneticPr fontId="1"/>
  </si>
  <si>
    <t>補助金交付希望額</t>
    <rPh sb="0" eb="3">
      <t>ホジョキン</t>
    </rPh>
    <rPh sb="3" eb="5">
      <t>コウフ</t>
    </rPh>
    <rPh sb="5" eb="7">
      <t>キボウ</t>
    </rPh>
    <rPh sb="7" eb="8">
      <t>ガク</t>
    </rPh>
    <phoneticPr fontId="1"/>
  </si>
  <si>
    <t>申請区分</t>
    <rPh sb="0" eb="2">
      <t>シンセイ</t>
    </rPh>
    <rPh sb="2" eb="4">
      <t>クブン</t>
    </rPh>
    <phoneticPr fontId="1"/>
  </si>
  <si>
    <t>大企業</t>
    <rPh sb="0" eb="3">
      <t>ダイキギョウ</t>
    </rPh>
    <phoneticPr fontId="1"/>
  </si>
  <si>
    <t>中小企業</t>
    <rPh sb="0" eb="2">
      <t>チュウショウ</t>
    </rPh>
    <rPh sb="2" eb="4">
      <t>キギョウ</t>
    </rPh>
    <phoneticPr fontId="1"/>
  </si>
  <si>
    <t>金額（百万円）</t>
    <rPh sb="0" eb="2">
      <t>キンガク</t>
    </rPh>
    <rPh sb="3" eb="6">
      <t>ヒャクマンエン</t>
    </rPh>
    <phoneticPr fontId="1"/>
  </si>
  <si>
    <t>（フォーム記入用）</t>
    <rPh sb="5" eb="8">
      <t>キニュウヨウ</t>
    </rPh>
    <phoneticPr fontId="1"/>
  </si>
  <si>
    <r>
      <rPr>
        <b/>
        <sz val="11"/>
        <color theme="1"/>
        <rFont val="ＭＳ Ｐゴシック"/>
        <family val="3"/>
        <charset val="128"/>
        <scheme val="minor"/>
      </rPr>
      <t>＜例＞</t>
    </r>
    <r>
      <rPr>
        <sz val="11"/>
        <color theme="1"/>
        <rFont val="ＭＳ Ｐゴシック"/>
        <family val="3"/>
        <charset val="128"/>
        <scheme val="minor"/>
      </rPr>
      <t>：大企業で補助対象経費25億円の場合の補助金交付希望額
　　　　　　5億円×1/2＋ (15億円-5億円)×1/3＋(25億円-15億円)×1/4＝約8.3億円</t>
    </r>
    <phoneticPr fontId="1"/>
  </si>
  <si>
    <t>※　注意事項：上記は補助率調整指数を考慮しておりません。実際には補助率調整指数があるのでさらに減額になる可能性がございます。</t>
    <rPh sb="2" eb="4">
      <t>チュウイ</t>
    </rPh>
    <rPh sb="4" eb="6">
      <t>ジコウ</t>
    </rPh>
    <rPh sb="7" eb="9">
      <t>ジョウキ</t>
    </rPh>
    <rPh sb="10" eb="17">
      <t>ホジョリツチョウセイシスウ</t>
    </rPh>
    <rPh sb="18" eb="20">
      <t>コウリョ</t>
    </rPh>
    <rPh sb="28" eb="30">
      <t>ジッサイ</t>
    </rPh>
    <rPh sb="32" eb="39">
      <t>ホジョリツチョウセイシスウ</t>
    </rPh>
    <rPh sb="47" eb="49">
      <t>ゲンガク</t>
    </rPh>
    <rPh sb="52" eb="55">
      <t>カノウセイ</t>
    </rPh>
    <phoneticPr fontId="1"/>
  </si>
  <si>
    <t>　　　　　　　　　　補助金の交付額は、補助対象経費に補助率と補助率調整指数を乗じた額と、１５億円のいずれか低い値となります。</t>
    <phoneticPr fontId="1"/>
  </si>
  <si>
    <r>
      <rPr>
        <b/>
        <sz val="11"/>
        <rFont val="ＭＳ Ｐゴシック"/>
        <family val="3"/>
        <charset val="128"/>
        <scheme val="minor"/>
      </rPr>
      <t>＜例＞</t>
    </r>
    <r>
      <rPr>
        <sz val="11"/>
        <rFont val="ＭＳ Ｐゴシック"/>
        <family val="3"/>
        <charset val="128"/>
        <scheme val="minor"/>
      </rPr>
      <t>中小企業で補助対象経費事業費25億円の場合の補助金交付希望額
　　　　　　5億円×2/3＋ (15億円-5億円)×1/2＋(25億円-15億円)×1/4＝約10.８億円</t>
    </r>
    <phoneticPr fontId="1"/>
  </si>
  <si>
    <t>「海外サプライチェーン多元化等支援事業（第五回） 設備導入補助型」</t>
    <rPh sb="21" eb="22">
      <t>ゴ</t>
    </rPh>
    <phoneticPr fontId="1"/>
  </si>
  <si>
    <t>※導入設備の一部として資産計上するもの</t>
    <phoneticPr fontId="1"/>
  </si>
  <si>
    <r>
      <t xml:space="preserve">3.土木・
   建築工事費
</t>
    </r>
    <r>
      <rPr>
        <sz val="8"/>
        <color theme="1"/>
        <rFont val="ＭＳ Ｐゴシック"/>
        <family val="3"/>
        <charset val="128"/>
        <scheme val="minor"/>
      </rPr>
      <t>※導入設備の一部として資産計上するもの</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</si>
</sst>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8"/>
      <color theme="1"/>
      <name val="ＭＳ Ｐゴシック"/>
      <family val="3"/>
      <charset val="128"/>
      <scheme val="minor"/>
    </font>
    <font>
      <sz val="8"/>
      <name val="ＭＳ Ｐゴシック"/>
      <family val="3"/>
      <charset val="128"/>
      <scheme val="minor"/>
    </font>
    <font>
      <b/>
      <sz val="8"/>
      <color theme="1"/>
      <name val="ＭＳ Ｐゴシック"/>
      <family val="3"/>
      <charset val="128"/>
      <scheme val="minor"/>
    </font>
    <font>
      <sz val="8"/>
      <color theme="1"/>
      <name val="ＭＳ Ｐゴシック"/>
      <family val="2"/>
      <charset val="128"/>
      <scheme val="minor"/>
    </font>
    <font>
      <b/>
      <sz val="10"/>
      <color theme="1"/>
      <name val="ＭＳ Ｐゴシック"/>
      <family val="3"/>
      <charset val="128"/>
      <scheme val="minor"/>
    </font>
    <font>
      <sz val="6"/>
      <name val="Meiryo UI"/>
      <family val="2"/>
      <charset val="128"/>
    </font>
    <font>
      <sz val="11"/>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CCCC"/>
        <bgColor indexed="64"/>
      </patternFill>
    </fill>
  </fills>
  <borders count="20">
    <border>
      <left/>
      <right/>
      <top/>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0" fontId="4" fillId="0" borderId="0">
      <alignment vertical="center"/>
    </xf>
  </cellStyleXfs>
  <cellXfs count="112">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7" fillId="4" borderId="7" xfId="0" applyFont="1" applyFill="1" applyBorder="1" applyAlignment="1">
      <alignment horizontal="center" vertical="center"/>
    </xf>
    <xf numFmtId="0" fontId="7" fillId="4" borderId="2" xfId="0" applyFont="1" applyFill="1" applyBorder="1" applyAlignment="1">
      <alignment horizontal="center" vertical="center"/>
    </xf>
    <xf numFmtId="0" fontId="6" fillId="4" borderId="7" xfId="0" applyFont="1" applyFill="1" applyBorder="1" applyAlignment="1">
      <alignment horizontal="center" vertical="center"/>
    </xf>
    <xf numFmtId="0" fontId="5" fillId="0" borderId="0" xfId="0" applyFont="1" applyAlignment="1">
      <alignment vertical="center"/>
    </xf>
    <xf numFmtId="0" fontId="7" fillId="2" borderId="2" xfId="0" applyFont="1" applyFill="1" applyBorder="1" applyAlignment="1">
      <alignment vertical="center"/>
    </xf>
    <xf numFmtId="0" fontId="7" fillId="2" borderId="1" xfId="0" applyFont="1" applyFill="1" applyBorder="1" applyAlignment="1">
      <alignment horizontal="center" vertical="center"/>
    </xf>
    <xf numFmtId="0" fontId="6" fillId="0" borderId="6" xfId="0" applyFont="1" applyFill="1" applyBorder="1" applyAlignment="1">
      <alignment horizontal="center" vertical="center"/>
    </xf>
    <xf numFmtId="38" fontId="6" fillId="3" borderId="3" xfId="1" applyFont="1" applyFill="1" applyBorder="1">
      <alignment vertical="center"/>
    </xf>
    <xf numFmtId="0" fontId="5" fillId="2" borderId="9" xfId="0" applyFont="1" applyFill="1" applyBorder="1" applyAlignment="1">
      <alignmen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wrapText="1"/>
    </xf>
    <xf numFmtId="0" fontId="5" fillId="2" borderId="6" xfId="0" applyFont="1" applyFill="1" applyBorder="1" applyAlignment="1">
      <alignment vertical="center"/>
    </xf>
    <xf numFmtId="0" fontId="5" fillId="0" borderId="16" xfId="0" applyFont="1" applyBorder="1" applyAlignment="1">
      <alignment vertical="center"/>
    </xf>
    <xf numFmtId="0" fontId="5" fillId="0" borderId="0" xfId="0" applyFont="1" applyBorder="1" applyAlignment="1">
      <alignment vertical="center"/>
    </xf>
    <xf numFmtId="0" fontId="7" fillId="2" borderId="8" xfId="0" applyFont="1" applyFill="1" applyBorder="1" applyAlignment="1">
      <alignment vertical="center"/>
    </xf>
    <xf numFmtId="0" fontId="5"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0" xfId="0" applyFont="1" applyFill="1" applyBorder="1" applyAlignment="1">
      <alignment vertical="center"/>
    </xf>
    <xf numFmtId="38" fontId="6" fillId="2" borderId="15" xfId="1" applyFont="1" applyFill="1" applyBorder="1">
      <alignment vertical="center"/>
    </xf>
    <xf numFmtId="38" fontId="6" fillId="3" borderId="0" xfId="1" applyFont="1" applyFill="1" applyBorder="1">
      <alignment vertical="center"/>
    </xf>
    <xf numFmtId="0" fontId="6" fillId="2" borderId="0" xfId="0" applyFont="1" applyFill="1" applyBorder="1" applyAlignment="1">
      <alignment horizontal="center" vertical="center"/>
    </xf>
    <xf numFmtId="0" fontId="6" fillId="3" borderId="0" xfId="0" applyFont="1" applyFill="1" applyBorder="1" applyAlignment="1">
      <alignment horizontal="right" vertical="center"/>
    </xf>
    <xf numFmtId="38" fontId="6" fillId="2" borderId="10" xfId="1" applyFont="1" applyFill="1" applyBorder="1">
      <alignment vertical="center"/>
    </xf>
    <xf numFmtId="0" fontId="7" fillId="2" borderId="8" xfId="0" applyFont="1" applyFill="1" applyBorder="1">
      <alignment vertical="center"/>
    </xf>
    <xf numFmtId="38" fontId="5" fillId="0" borderId="0" xfId="1" applyFont="1" applyBorder="1" applyAlignment="1">
      <alignment vertical="center"/>
    </xf>
    <xf numFmtId="38" fontId="6" fillId="2" borderId="0" xfId="1" applyFont="1" applyFill="1" applyBorder="1">
      <alignment vertical="center"/>
    </xf>
    <xf numFmtId="0" fontId="6" fillId="2" borderId="0" xfId="0" applyFont="1" applyFill="1" applyBorder="1">
      <alignment vertical="center"/>
    </xf>
    <xf numFmtId="0" fontId="6" fillId="0" borderId="0" xfId="0" applyFont="1" applyBorder="1" applyAlignment="1">
      <alignment horizontal="center" vertical="center"/>
    </xf>
    <xf numFmtId="0" fontId="7" fillId="2" borderId="7" xfId="0" applyFont="1" applyFill="1" applyBorder="1" applyAlignment="1">
      <alignment vertical="top"/>
    </xf>
    <xf numFmtId="0" fontId="5" fillId="2" borderId="6" xfId="0" applyFont="1" applyFill="1" applyBorder="1" applyAlignment="1">
      <alignment horizontal="left" vertical="center"/>
    </xf>
    <xf numFmtId="0" fontId="5" fillId="0" borderId="6" xfId="0" applyFont="1" applyFill="1" applyBorder="1" applyAlignment="1">
      <alignment vertical="center"/>
    </xf>
    <xf numFmtId="38" fontId="6" fillId="3" borderId="14" xfId="1" applyFont="1" applyFill="1" applyBorder="1">
      <alignment vertical="center"/>
    </xf>
    <xf numFmtId="0" fontId="7" fillId="2" borderId="8" xfId="0" applyFont="1" applyFill="1" applyBorder="1" applyAlignment="1">
      <alignment vertical="top"/>
    </xf>
    <xf numFmtId="0" fontId="5" fillId="2" borderId="9" xfId="0" applyFont="1" applyFill="1" applyBorder="1" applyAlignment="1">
      <alignment horizontal="left" vertical="center"/>
    </xf>
    <xf numFmtId="38" fontId="5" fillId="3" borderId="3" xfId="0" applyNumberFormat="1" applyFont="1" applyFill="1" applyBorder="1" applyAlignment="1">
      <alignment vertical="center"/>
    </xf>
    <xf numFmtId="0" fontId="5" fillId="0" borderId="0" xfId="0" applyFont="1" applyFill="1" applyBorder="1" applyAlignment="1">
      <alignmen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6" fillId="2" borderId="5" xfId="0" applyFont="1" applyFill="1" applyBorder="1">
      <alignment vertical="center"/>
    </xf>
    <xf numFmtId="0" fontId="6" fillId="2" borderId="5" xfId="0" applyFont="1" applyFill="1" applyBorder="1" applyAlignment="1">
      <alignment horizontal="center" vertical="center"/>
    </xf>
    <xf numFmtId="0" fontId="6" fillId="2" borderId="5" xfId="0" applyFont="1" applyFill="1" applyBorder="1" applyAlignment="1">
      <alignment horizontal="right" vertical="center"/>
    </xf>
    <xf numFmtId="38" fontId="6" fillId="2" borderId="5" xfId="1" applyFont="1" applyFill="1" applyBorder="1">
      <alignment vertical="center"/>
    </xf>
    <xf numFmtId="38" fontId="6" fillId="2" borderId="13" xfId="1" applyFont="1" applyFill="1" applyBorder="1">
      <alignment vertical="center"/>
    </xf>
    <xf numFmtId="38" fontId="6" fillId="3" borderId="17" xfId="1" applyFont="1" applyFill="1" applyBorder="1">
      <alignment vertical="center"/>
    </xf>
    <xf numFmtId="0" fontId="6" fillId="3" borderId="0" xfId="0" applyFont="1" applyFill="1" applyBorder="1">
      <alignment vertical="center"/>
    </xf>
    <xf numFmtId="0" fontId="7" fillId="2" borderId="12" xfId="0" applyFont="1" applyFill="1" applyBorder="1" applyAlignment="1">
      <alignment vertical="top"/>
    </xf>
    <xf numFmtId="0" fontId="6" fillId="3" borderId="5" xfId="0" applyFont="1" applyFill="1" applyBorder="1">
      <alignment vertical="center"/>
    </xf>
    <xf numFmtId="0" fontId="6" fillId="0" borderId="5" xfId="0" applyFont="1" applyBorder="1" applyAlignment="1">
      <alignment horizontal="center" vertical="center"/>
    </xf>
    <xf numFmtId="0" fontId="6" fillId="3" borderId="5" xfId="0" applyFont="1" applyFill="1" applyBorder="1" applyAlignment="1">
      <alignment horizontal="right" vertical="center"/>
    </xf>
    <xf numFmtId="38" fontId="6" fillId="3" borderId="5" xfId="1" applyFont="1" applyFill="1" applyBorder="1">
      <alignment vertical="center"/>
    </xf>
    <xf numFmtId="40" fontId="6" fillId="3" borderId="0" xfId="1" applyNumberFormat="1" applyFont="1" applyFill="1" applyBorder="1">
      <alignment vertical="center"/>
    </xf>
    <xf numFmtId="40" fontId="6" fillId="0" borderId="0" xfId="1" applyNumberFormat="1" applyFont="1" applyFill="1" applyBorder="1">
      <alignment vertical="center"/>
    </xf>
    <xf numFmtId="0" fontId="6" fillId="0" borderId="0" xfId="0" applyFont="1" applyFill="1" applyBorder="1">
      <alignment vertical="center"/>
    </xf>
    <xf numFmtId="38" fontId="6" fillId="3" borderId="18" xfId="1" applyFont="1" applyFill="1" applyBorder="1">
      <alignment vertical="center"/>
    </xf>
    <xf numFmtId="0" fontId="7" fillId="2" borderId="12" xfId="0" applyFont="1" applyFill="1" applyBorder="1">
      <alignment vertical="center"/>
    </xf>
    <xf numFmtId="0" fontId="5" fillId="2" borderId="5" xfId="0" applyFont="1" applyFill="1" applyBorder="1" applyAlignment="1">
      <alignment horizontal="left" vertical="center" wrapText="1"/>
    </xf>
    <xf numFmtId="0" fontId="6" fillId="0" borderId="5" xfId="0" applyFont="1" applyFill="1" applyBorder="1">
      <alignment vertical="center"/>
    </xf>
    <xf numFmtId="38" fontId="6" fillId="0" borderId="5" xfId="1" applyFont="1" applyFill="1" applyBorder="1">
      <alignment vertical="center"/>
    </xf>
    <xf numFmtId="38" fontId="6" fillId="0" borderId="13" xfId="1" applyFont="1" applyFill="1" applyBorder="1">
      <alignment vertical="center"/>
    </xf>
    <xf numFmtId="0" fontId="6" fillId="0" borderId="0" xfId="4" applyFont="1">
      <alignment vertical="center"/>
    </xf>
    <xf numFmtId="0" fontId="6" fillId="0" borderId="0" xfId="4" applyFont="1" applyAlignment="1">
      <alignment horizontal="center" vertical="center"/>
    </xf>
    <xf numFmtId="0" fontId="5" fillId="0" borderId="0" xfId="0" applyFont="1" applyAlignment="1">
      <alignment horizontal="center" vertical="center"/>
    </xf>
    <xf numFmtId="0" fontId="8" fillId="0" borderId="0" xfId="0" applyFont="1">
      <alignment vertical="center"/>
    </xf>
    <xf numFmtId="0" fontId="11" fillId="0" borderId="19" xfId="0" applyFont="1" applyBorder="1">
      <alignment vertical="center"/>
    </xf>
    <xf numFmtId="0" fontId="12" fillId="0" borderId="0" xfId="0" applyFont="1">
      <alignment vertical="center"/>
    </xf>
    <xf numFmtId="0" fontId="14" fillId="0" borderId="0" xfId="0" applyFont="1">
      <alignment vertical="center"/>
    </xf>
    <xf numFmtId="176" fontId="13" fillId="0" borderId="19" xfId="0" applyNumberFormat="1" applyFont="1" applyBorder="1" applyAlignment="1">
      <alignment horizontal="right" vertical="center"/>
    </xf>
    <xf numFmtId="176" fontId="13" fillId="0" borderId="19" xfId="0" applyNumberFormat="1" applyFont="1" applyBorder="1">
      <alignment vertical="center"/>
    </xf>
    <xf numFmtId="0" fontId="6" fillId="0" borderId="6" xfId="0" applyFont="1" applyFill="1" applyBorder="1" applyAlignment="1">
      <alignment horizontal="right" vertical="center"/>
    </xf>
    <xf numFmtId="0" fontId="5" fillId="2" borderId="8" xfId="0" applyFont="1" applyFill="1" applyBorder="1" applyAlignment="1">
      <alignment vertical="center"/>
    </xf>
    <xf numFmtId="0" fontId="5" fillId="2" borderId="8" xfId="0" applyFont="1" applyFill="1" applyBorder="1">
      <alignment vertical="center"/>
    </xf>
    <xf numFmtId="0" fontId="5" fillId="0" borderId="19" xfId="0" applyFont="1" applyBorder="1" applyAlignment="1">
      <alignment horizontal="center" vertical="center"/>
    </xf>
    <xf numFmtId="0" fontId="15" fillId="0" borderId="0" xfId="0" applyFont="1">
      <alignment vertical="center"/>
    </xf>
    <xf numFmtId="0" fontId="15" fillId="0" borderId="5" xfId="0" applyFont="1" applyBorder="1">
      <alignment vertical="center"/>
    </xf>
    <xf numFmtId="0" fontId="11" fillId="0" borderId="19" xfId="0" applyFont="1" applyBorder="1" applyAlignment="1">
      <alignment horizontal="left" vertical="center" wrapText="1"/>
    </xf>
    <xf numFmtId="12" fontId="16" fillId="0" borderId="19" xfId="0" applyNumberFormat="1" applyFont="1" applyBorder="1" applyAlignment="1">
      <alignment horizontal="center" vertical="center"/>
    </xf>
    <xf numFmtId="176" fontId="11" fillId="0" borderId="19" xfId="0" applyNumberFormat="1" applyFont="1" applyBorder="1" applyAlignment="1">
      <alignment horizontal="right" vertical="center"/>
    </xf>
    <xf numFmtId="0" fontId="11" fillId="0" borderId="0" xfId="0" applyFont="1">
      <alignment vertical="center"/>
    </xf>
    <xf numFmtId="176" fontId="11" fillId="0" borderId="0" xfId="0" applyNumberFormat="1" applyFont="1">
      <alignment vertical="center"/>
    </xf>
    <xf numFmtId="0" fontId="11" fillId="0" borderId="5" xfId="0" applyFont="1" applyBorder="1">
      <alignment vertical="center"/>
    </xf>
    <xf numFmtId="176" fontId="11" fillId="0" borderId="19" xfId="0" applyNumberFormat="1" applyFont="1" applyBorder="1">
      <alignment vertical="center"/>
    </xf>
    <xf numFmtId="176" fontId="15" fillId="0" borderId="0" xfId="0" applyNumberFormat="1" applyFont="1">
      <alignment vertical="center"/>
    </xf>
    <xf numFmtId="0" fontId="11" fillId="5" borderId="19" xfId="0" applyFont="1" applyFill="1" applyBorder="1" applyAlignment="1">
      <alignment horizontal="left" vertical="center" wrapText="1"/>
    </xf>
    <xf numFmtId="0" fontId="11" fillId="5" borderId="19" xfId="0" applyFont="1" applyFill="1" applyBorder="1">
      <alignment vertical="center"/>
    </xf>
    <xf numFmtId="0" fontId="11" fillId="5" borderId="19" xfId="0" applyFont="1" applyFill="1" applyBorder="1" applyAlignment="1">
      <alignment vertical="center" wrapText="1"/>
    </xf>
    <xf numFmtId="0" fontId="12" fillId="6" borderId="0" xfId="0" applyFont="1" applyFill="1">
      <alignment vertical="center"/>
    </xf>
    <xf numFmtId="38" fontId="5" fillId="0" borderId="0" xfId="0" applyNumberFormat="1" applyFont="1" applyAlignment="1">
      <alignment vertical="center"/>
    </xf>
    <xf numFmtId="176" fontId="12" fillId="6" borderId="0" xfId="0" applyNumberFormat="1" applyFont="1" applyFill="1" applyAlignment="1">
      <alignment horizontal="right" vertical="center"/>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7" xfId="0" applyFont="1" applyFill="1" applyBorder="1" applyAlignment="1">
      <alignment vertical="top" wrapText="1"/>
    </xf>
    <xf numFmtId="0" fontId="7" fillId="2" borderId="8" xfId="0" applyFont="1" applyFill="1" applyBorder="1" applyAlignment="1">
      <alignment vertical="top" wrapText="1"/>
    </xf>
    <xf numFmtId="0" fontId="7" fillId="2" borderId="12" xfId="0" applyFont="1" applyFill="1" applyBorder="1" applyAlignment="1">
      <alignment vertical="top" wrapText="1"/>
    </xf>
    <xf numFmtId="0" fontId="6" fillId="0" borderId="0" xfId="4" applyFont="1" applyAlignment="1">
      <alignment horizontal="left" vertical="center"/>
    </xf>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5" fillId="0" borderId="0" xfId="0" applyFont="1" applyBorder="1" applyAlignment="1">
      <alignment horizontal="right"/>
    </xf>
    <xf numFmtId="0" fontId="7" fillId="4" borderId="2" xfId="0" applyFont="1" applyFill="1" applyBorder="1" applyAlignment="1">
      <alignment horizontal="center" vertical="center"/>
    </xf>
    <xf numFmtId="0" fontId="7" fillId="4" borderId="11"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11" xfId="0" applyFont="1" applyFill="1" applyBorder="1" applyAlignment="1">
      <alignment horizontal="center" vertical="center"/>
    </xf>
    <xf numFmtId="0" fontId="6" fillId="4" borderId="7" xfId="0" applyFont="1" applyFill="1" applyBorder="1" applyAlignment="1">
      <alignment horizontal="center" vertical="center"/>
    </xf>
    <xf numFmtId="0" fontId="15" fillId="0" borderId="0" xfId="0" applyFont="1" applyAlignment="1">
      <alignment horizontal="left" vertical="center" wrapText="1"/>
    </xf>
    <xf numFmtId="0" fontId="11" fillId="0" borderId="0" xfId="0" applyFont="1" applyAlignment="1">
      <alignment horizontal="left" vertical="center" wrapText="1"/>
    </xf>
    <xf numFmtId="0" fontId="5" fillId="2" borderId="8" xfId="0" applyFont="1" applyFill="1" applyBorder="1" applyAlignment="1">
      <alignment vertical="top" wrapText="1"/>
    </xf>
    <xf numFmtId="0" fontId="0" fillId="0" borderId="8" xfId="0" applyBorder="1" applyAlignment="1">
      <alignment vertical="top" wrapText="1"/>
    </xf>
  </cellXfs>
  <cellStyles count="5">
    <cellStyle name="桁区切り" xfId="1" builtinId="6"/>
    <cellStyle name="桁区切り 2" xfId="3"/>
    <cellStyle name="標準" xfId="0" builtinId="0"/>
    <cellStyle name="標準 2" xfId="2"/>
    <cellStyle name="標準_2009年度支出内訳書提出版（日本テピア：METI江戸氏作成）" xfId="4"/>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48"/>
  <sheetViews>
    <sheetView tabSelected="1" view="pageBreakPreview" zoomScaleNormal="100" zoomScaleSheetLayoutView="100" workbookViewId="0">
      <selection activeCell="B3" sqref="B3:J3"/>
    </sheetView>
  </sheetViews>
  <sheetFormatPr defaultRowHeight="10.5" x14ac:dyDescent="0.15"/>
  <cols>
    <col min="1" max="1" width="10.5" style="1" customWidth="1"/>
    <col min="2" max="2" width="10.5" style="1" bestFit="1" customWidth="1"/>
    <col min="3" max="3" width="4.5" style="1" customWidth="1"/>
    <col min="4" max="4" width="30.5" style="1" customWidth="1"/>
    <col min="5" max="5" width="8" style="2" customWidth="1"/>
    <col min="6" max="6" width="2.625" style="3" customWidth="1"/>
    <col min="7" max="7" width="4.875" style="2" customWidth="1"/>
    <col min="8" max="8" width="3.375" style="3" customWidth="1"/>
    <col min="9" max="9" width="10.25" style="1" customWidth="1"/>
    <col min="10" max="10" width="11.375" style="1" customWidth="1"/>
    <col min="11" max="11" width="9" style="1"/>
    <col min="12" max="12" width="12.375" style="1" customWidth="1"/>
    <col min="13" max="13" width="9" style="1"/>
    <col min="14" max="14" width="11.25" style="1" customWidth="1"/>
    <col min="15" max="16384" width="9" style="1"/>
  </cols>
  <sheetData>
    <row r="1" spans="1:15" ht="15" customHeight="1" x14ac:dyDescent="0.15">
      <c r="A1" s="67" t="s">
        <v>4</v>
      </c>
      <c r="J1" s="4"/>
    </row>
    <row r="2" spans="1:15" ht="18" customHeight="1" x14ac:dyDescent="0.15">
      <c r="A2" s="1" t="s">
        <v>5</v>
      </c>
      <c r="J2" s="4"/>
      <c r="L2" s="66" t="s">
        <v>52</v>
      </c>
      <c r="M2" s="76" t="s">
        <v>53</v>
      </c>
      <c r="N2" s="76" t="s">
        <v>56</v>
      </c>
    </row>
    <row r="3" spans="1:15" ht="27" customHeight="1" x14ac:dyDescent="0.15">
      <c r="B3" s="99" t="s">
        <v>62</v>
      </c>
      <c r="C3" s="99"/>
      <c r="D3" s="99"/>
      <c r="E3" s="99"/>
      <c r="F3" s="99"/>
      <c r="G3" s="99"/>
      <c r="H3" s="99"/>
      <c r="I3" s="99"/>
      <c r="J3" s="99"/>
      <c r="L3" s="66" t="s">
        <v>57</v>
      </c>
      <c r="M3" s="76" t="s">
        <v>54</v>
      </c>
      <c r="N3" s="76" t="str">
        <f>IFERROR(INT('（参考）補助金交付希望額の算出方法'!E10),"条件未達")</f>
        <v>条件未達</v>
      </c>
    </row>
    <row r="4" spans="1:15" ht="26.25" customHeight="1" x14ac:dyDescent="0.15">
      <c r="B4" s="100" t="s">
        <v>6</v>
      </c>
      <c r="C4" s="101"/>
      <c r="D4" s="101"/>
      <c r="E4" s="101"/>
      <c r="F4" s="101"/>
      <c r="G4" s="101"/>
      <c r="H4" s="101"/>
      <c r="I4" s="101"/>
      <c r="J4" s="101"/>
      <c r="M4" s="76" t="s">
        <v>55</v>
      </c>
      <c r="N4" s="76" t="str">
        <f>IFERROR(INT('（参考）補助金交付希望額の算出方法'!E23),"条件未達")</f>
        <v>条件未達</v>
      </c>
    </row>
    <row r="5" spans="1:15" ht="11.25" customHeight="1" x14ac:dyDescent="0.15">
      <c r="B5" s="102"/>
      <c r="C5" s="102"/>
      <c r="D5" s="102"/>
      <c r="E5" s="102"/>
      <c r="F5" s="102"/>
    </row>
    <row r="6" spans="1:15" s="8" customFormat="1" ht="27.75" customHeight="1" thickBot="1" x14ac:dyDescent="0.2">
      <c r="A6" s="5" t="s">
        <v>7</v>
      </c>
      <c r="B6" s="6" t="s">
        <v>8</v>
      </c>
      <c r="C6" s="103" t="s">
        <v>2</v>
      </c>
      <c r="D6" s="104"/>
      <c r="E6" s="105" t="s">
        <v>9</v>
      </c>
      <c r="F6" s="106"/>
      <c r="G6" s="7" t="s">
        <v>0</v>
      </c>
      <c r="H6" s="7" t="s">
        <v>1</v>
      </c>
      <c r="I6" s="107" t="s">
        <v>10</v>
      </c>
      <c r="J6" s="107"/>
    </row>
    <row r="7" spans="1:15" s="8" customFormat="1" ht="15.75" customHeight="1" thickBot="1" x14ac:dyDescent="0.2">
      <c r="A7" s="9" t="s">
        <v>11</v>
      </c>
      <c r="B7" s="10"/>
      <c r="C7" s="10"/>
      <c r="D7" s="10"/>
      <c r="E7" s="11"/>
      <c r="F7" s="11"/>
      <c r="G7" s="11"/>
      <c r="H7" s="11"/>
      <c r="I7" s="73" t="s">
        <v>47</v>
      </c>
      <c r="J7" s="12">
        <f>J8+J17+J37</f>
        <v>0</v>
      </c>
    </row>
    <row r="8" spans="1:15" s="8" customFormat="1" ht="16.5" customHeight="1" thickBot="1" x14ac:dyDescent="0.2">
      <c r="A8" s="13" t="s">
        <v>48</v>
      </c>
      <c r="B8" s="93" t="s">
        <v>12</v>
      </c>
      <c r="C8" s="14" t="s">
        <v>13</v>
      </c>
      <c r="D8" s="15"/>
      <c r="E8" s="16"/>
      <c r="F8" s="16"/>
      <c r="G8" s="16"/>
      <c r="H8" s="16"/>
      <c r="I8" s="17"/>
      <c r="J8" s="12">
        <f>I9+I13+I15</f>
        <v>0</v>
      </c>
      <c r="K8" s="18"/>
    </row>
    <row r="9" spans="1:15" s="8" customFormat="1" ht="16.5" customHeight="1" thickBot="1" x14ac:dyDescent="0.2">
      <c r="A9" s="74" t="s">
        <v>49</v>
      </c>
      <c r="B9" s="94"/>
      <c r="C9" s="20" t="s">
        <v>14</v>
      </c>
      <c r="D9" s="21"/>
      <c r="E9" s="22"/>
      <c r="F9" s="22"/>
      <c r="G9" s="22"/>
      <c r="H9" s="22"/>
      <c r="I9" s="12">
        <f>SUM(I10:I12)</f>
        <v>0</v>
      </c>
      <c r="J9" s="23"/>
      <c r="M9" s="91"/>
    </row>
    <row r="10" spans="1:15" s="8" customFormat="1" ht="16.5" customHeight="1" x14ac:dyDescent="0.15">
      <c r="A10" s="74" t="s">
        <v>50</v>
      </c>
      <c r="B10" s="94"/>
      <c r="C10" s="20" t="s">
        <v>15</v>
      </c>
      <c r="E10" s="24"/>
      <c r="F10" s="25" t="s">
        <v>16</v>
      </c>
      <c r="G10" s="26"/>
      <c r="H10" s="25" t="s">
        <v>17</v>
      </c>
      <c r="I10" s="24">
        <f>ROUND(E10*G10,0)</f>
        <v>0</v>
      </c>
      <c r="J10" s="27"/>
    </row>
    <row r="11" spans="1:15" ht="16.5" customHeight="1" x14ac:dyDescent="0.15">
      <c r="A11" s="75" t="s">
        <v>51</v>
      </c>
      <c r="B11" s="94"/>
      <c r="C11" s="20" t="s">
        <v>18</v>
      </c>
      <c r="E11" s="24"/>
      <c r="F11" s="25" t="s">
        <v>16</v>
      </c>
      <c r="G11" s="26"/>
      <c r="H11" s="25" t="s">
        <v>17</v>
      </c>
      <c r="I11" s="24">
        <f t="shared" ref="I11:I12" si="0">ROUND(E11*G11,0)</f>
        <v>0</v>
      </c>
      <c r="J11" s="27"/>
    </row>
    <row r="12" spans="1:15" ht="16.5" customHeight="1" thickBot="1" x14ac:dyDescent="0.2">
      <c r="A12" s="28"/>
      <c r="B12" s="94"/>
      <c r="C12" s="20" t="s">
        <v>19</v>
      </c>
      <c r="E12" s="24"/>
      <c r="F12" s="25" t="s">
        <v>16</v>
      </c>
      <c r="G12" s="26"/>
      <c r="H12" s="25" t="s">
        <v>17</v>
      </c>
      <c r="I12" s="24">
        <f t="shared" si="0"/>
        <v>0</v>
      </c>
      <c r="J12" s="27"/>
    </row>
    <row r="13" spans="1:15" s="8" customFormat="1" ht="16.5" customHeight="1" thickBot="1" x14ac:dyDescent="0.2">
      <c r="A13" s="19"/>
      <c r="B13" s="94"/>
      <c r="C13" s="20" t="s">
        <v>20</v>
      </c>
      <c r="D13" s="21"/>
      <c r="E13" s="29"/>
      <c r="F13" s="22"/>
      <c r="G13" s="18"/>
      <c r="H13" s="22"/>
      <c r="I13" s="12">
        <f>SUM(I14:I14)</f>
        <v>0</v>
      </c>
      <c r="J13" s="27"/>
      <c r="O13" s="1"/>
    </row>
    <row r="14" spans="1:15" s="8" customFormat="1" ht="16.5" customHeight="1" thickBot="1" x14ac:dyDescent="0.2">
      <c r="A14" s="19"/>
      <c r="B14" s="94"/>
      <c r="C14" s="20"/>
      <c r="D14" s="21" t="s">
        <v>21</v>
      </c>
      <c r="E14" s="24"/>
      <c r="F14" s="25" t="s">
        <v>16</v>
      </c>
      <c r="G14" s="26"/>
      <c r="H14" s="25" t="s">
        <v>17</v>
      </c>
      <c r="I14" s="24">
        <f>ROUND(E14*G14,0)</f>
        <v>0</v>
      </c>
      <c r="J14" s="27"/>
    </row>
    <row r="15" spans="1:15" ht="16.5" customHeight="1" thickBot="1" x14ac:dyDescent="0.2">
      <c r="A15" s="28"/>
      <c r="B15" s="94"/>
      <c r="C15" s="20" t="s">
        <v>22</v>
      </c>
      <c r="D15" s="21"/>
      <c r="E15" s="30"/>
      <c r="F15" s="25"/>
      <c r="G15" s="31"/>
      <c r="H15" s="25"/>
      <c r="I15" s="12">
        <f>SUM(I16)</f>
        <v>0</v>
      </c>
      <c r="J15" s="27"/>
    </row>
    <row r="16" spans="1:15" ht="16.5" customHeight="1" x14ac:dyDescent="0.15">
      <c r="A16" s="28"/>
      <c r="B16" s="94"/>
      <c r="C16" s="20"/>
      <c r="D16" s="21"/>
      <c r="E16" s="24"/>
      <c r="F16" s="32" t="s">
        <v>16</v>
      </c>
      <c r="G16" s="26"/>
      <c r="H16" s="25" t="s">
        <v>17</v>
      </c>
      <c r="I16" s="24">
        <f>ROUND(E16*G16,0)</f>
        <v>0</v>
      </c>
      <c r="J16" s="27"/>
    </row>
    <row r="17" spans="1:11" s="8" customFormat="1" ht="16.5" customHeight="1" thickBot="1" x14ac:dyDescent="0.2">
      <c r="A17" s="19"/>
      <c r="B17" s="33" t="s">
        <v>23</v>
      </c>
      <c r="C17" s="14" t="s">
        <v>13</v>
      </c>
      <c r="D17" s="34"/>
      <c r="E17" s="16"/>
      <c r="F17" s="16"/>
      <c r="G17" s="16"/>
      <c r="H17" s="16"/>
      <c r="I17" s="35"/>
      <c r="J17" s="36">
        <f>I18+I21+I23+I25</f>
        <v>0</v>
      </c>
      <c r="K17" s="18"/>
    </row>
    <row r="18" spans="1:11" s="8" customFormat="1" ht="16.5" customHeight="1" thickBot="1" x14ac:dyDescent="0.2">
      <c r="A18" s="19"/>
      <c r="B18" s="110" t="s">
        <v>63</v>
      </c>
      <c r="C18" s="38" t="s">
        <v>24</v>
      </c>
      <c r="D18" s="20"/>
      <c r="E18" s="22"/>
      <c r="F18" s="22"/>
      <c r="G18" s="22"/>
      <c r="H18" s="22"/>
      <c r="I18" s="39">
        <f>SUM(I19:I20)</f>
        <v>0</v>
      </c>
      <c r="J18" s="27"/>
      <c r="K18" s="18"/>
    </row>
    <row r="19" spans="1:11" s="8" customFormat="1" ht="16.5" customHeight="1" x14ac:dyDescent="0.15">
      <c r="A19" s="19"/>
      <c r="B19" s="111"/>
      <c r="C19" s="13"/>
      <c r="D19" s="20" t="s">
        <v>25</v>
      </c>
      <c r="E19" s="24"/>
      <c r="F19" s="25" t="s">
        <v>16</v>
      </c>
      <c r="G19" s="26"/>
      <c r="H19" s="25" t="s">
        <v>17</v>
      </c>
      <c r="I19" s="24">
        <f t="shared" ref="I19:I20" si="1">ROUND(E19*G19,0)</f>
        <v>0</v>
      </c>
      <c r="J19" s="27"/>
      <c r="K19" s="18"/>
    </row>
    <row r="20" spans="1:11" s="8" customFormat="1" ht="16.5" customHeight="1" thickBot="1" x14ac:dyDescent="0.2">
      <c r="A20" s="19"/>
      <c r="B20" s="111"/>
      <c r="C20" s="13"/>
      <c r="D20" s="20" t="s">
        <v>26</v>
      </c>
      <c r="E20" s="24"/>
      <c r="F20" s="25" t="s">
        <v>16</v>
      </c>
      <c r="G20" s="26"/>
      <c r="H20" s="25" t="s">
        <v>17</v>
      </c>
      <c r="I20" s="24">
        <f t="shared" si="1"/>
        <v>0</v>
      </c>
      <c r="J20" s="27"/>
      <c r="K20" s="18"/>
    </row>
    <row r="21" spans="1:11" s="8" customFormat="1" ht="16.5" customHeight="1" thickBot="1" x14ac:dyDescent="0.2">
      <c r="A21" s="19"/>
      <c r="B21" s="111"/>
      <c r="C21" s="13"/>
      <c r="D21" s="20"/>
      <c r="E21" s="40"/>
      <c r="F21" s="22"/>
      <c r="G21" s="40"/>
      <c r="H21" s="22"/>
      <c r="I21" s="39">
        <f>I22</f>
        <v>0</v>
      </c>
      <c r="J21" s="27"/>
      <c r="K21" s="18"/>
    </row>
    <row r="22" spans="1:11" s="8" customFormat="1" ht="16.5" customHeight="1" thickBot="1" x14ac:dyDescent="0.2">
      <c r="A22" s="19"/>
      <c r="B22" s="37"/>
      <c r="C22" s="38" t="s">
        <v>20</v>
      </c>
      <c r="D22" s="20"/>
      <c r="E22" s="24"/>
      <c r="F22" s="25" t="s">
        <v>16</v>
      </c>
      <c r="G22" s="26"/>
      <c r="H22" s="25" t="s">
        <v>17</v>
      </c>
      <c r="I22" s="24">
        <f>ROUND(E22*G22,0)</f>
        <v>0</v>
      </c>
      <c r="J22" s="27"/>
      <c r="K22" s="18"/>
    </row>
    <row r="23" spans="1:11" s="8" customFormat="1" ht="16.5" customHeight="1" thickBot="1" x14ac:dyDescent="0.2">
      <c r="A23" s="19"/>
      <c r="B23" s="37"/>
      <c r="C23" s="13"/>
      <c r="D23" s="20"/>
      <c r="E23" s="40"/>
      <c r="F23" s="22"/>
      <c r="G23" s="40"/>
      <c r="H23" s="22"/>
      <c r="I23" s="39">
        <f>I24</f>
        <v>0</v>
      </c>
      <c r="J23" s="27"/>
      <c r="K23" s="18"/>
    </row>
    <row r="24" spans="1:11" s="8" customFormat="1" ht="16.5" customHeight="1" thickBot="1" x14ac:dyDescent="0.2">
      <c r="A24" s="19"/>
      <c r="B24" s="37"/>
      <c r="C24" s="38" t="s">
        <v>22</v>
      </c>
      <c r="D24" s="20"/>
      <c r="E24" s="24"/>
      <c r="F24" s="25" t="s">
        <v>16</v>
      </c>
      <c r="G24" s="26"/>
      <c r="H24" s="25" t="s">
        <v>17</v>
      </c>
      <c r="I24" s="24">
        <f>ROUND(E24*G24,0)</f>
        <v>0</v>
      </c>
      <c r="J24" s="27"/>
      <c r="K24" s="18"/>
    </row>
    <row r="25" spans="1:11" s="8" customFormat="1" ht="16.5" customHeight="1" thickBot="1" x14ac:dyDescent="0.2">
      <c r="A25" s="19"/>
      <c r="B25" s="37"/>
      <c r="C25" s="13"/>
      <c r="D25" s="20"/>
      <c r="E25" s="40"/>
      <c r="F25" s="22"/>
      <c r="G25" s="40"/>
      <c r="H25" s="22"/>
      <c r="I25" s="39">
        <f>I26</f>
        <v>0</v>
      </c>
      <c r="J25" s="27"/>
      <c r="K25" s="18"/>
    </row>
    <row r="26" spans="1:11" s="8" customFormat="1" ht="16.5" customHeight="1" x14ac:dyDescent="0.15">
      <c r="A26" s="19"/>
      <c r="B26" s="37"/>
      <c r="C26" s="38" t="s">
        <v>27</v>
      </c>
      <c r="D26" s="20"/>
      <c r="E26" s="24"/>
      <c r="F26" s="25" t="s">
        <v>16</v>
      </c>
      <c r="G26" s="26"/>
      <c r="H26" s="25" t="s">
        <v>17</v>
      </c>
      <c r="I26" s="24">
        <f>ROUND(E26*G26,0)</f>
        <v>0</v>
      </c>
      <c r="J26" s="27"/>
      <c r="K26" s="18"/>
    </row>
    <row r="27" spans="1:11" s="8" customFormat="1" ht="16.5" customHeight="1" thickBot="1" x14ac:dyDescent="0.2">
      <c r="A27" s="19"/>
      <c r="B27" s="37"/>
      <c r="C27" s="41"/>
      <c r="D27" s="42"/>
      <c r="E27" s="43"/>
      <c r="F27" s="44"/>
      <c r="G27" s="45"/>
      <c r="H27" s="44"/>
      <c r="I27" s="46"/>
      <c r="J27" s="47"/>
    </row>
    <row r="28" spans="1:11" ht="16.5" hidden="1" customHeight="1" x14ac:dyDescent="0.2">
      <c r="A28" s="28"/>
      <c r="B28" s="37"/>
      <c r="C28" s="20"/>
      <c r="D28" s="20"/>
      <c r="E28" s="31"/>
      <c r="F28" s="25"/>
      <c r="G28" s="31"/>
      <c r="H28" s="25"/>
      <c r="I28" s="48">
        <f>SUM(I29:I30)</f>
        <v>0</v>
      </c>
      <c r="J28" s="27"/>
    </row>
    <row r="29" spans="1:11" ht="16.5" hidden="1" customHeight="1" x14ac:dyDescent="0.2">
      <c r="A29" s="28"/>
      <c r="B29" s="37"/>
      <c r="C29" s="20"/>
      <c r="D29" s="20"/>
      <c r="E29" s="49"/>
      <c r="F29" s="32"/>
      <c r="G29" s="26"/>
      <c r="H29" s="25"/>
      <c r="I29" s="24">
        <f t="shared" ref="I29:I30" si="2">IFERROR(E29*G29,0)</f>
        <v>0</v>
      </c>
      <c r="J29" s="27"/>
    </row>
    <row r="30" spans="1:11" ht="16.5" hidden="1" customHeight="1" x14ac:dyDescent="0.2">
      <c r="A30" s="28"/>
      <c r="B30" s="37"/>
      <c r="C30" s="38"/>
      <c r="D30" s="20"/>
      <c r="E30" s="49"/>
      <c r="F30" s="32"/>
      <c r="G30" s="26"/>
      <c r="H30" s="25"/>
      <c r="I30" s="24">
        <f t="shared" si="2"/>
        <v>0</v>
      </c>
      <c r="J30" s="27"/>
    </row>
    <row r="31" spans="1:11" s="8" customFormat="1" ht="16.5" hidden="1" customHeight="1" x14ac:dyDescent="0.2">
      <c r="A31" s="19"/>
      <c r="B31" s="37"/>
      <c r="C31" s="20"/>
      <c r="D31" s="20"/>
      <c r="E31" s="18"/>
      <c r="F31" s="18"/>
      <c r="G31" s="18"/>
      <c r="H31" s="18"/>
      <c r="I31" s="12">
        <f>SUM(I32:I33)</f>
        <v>0</v>
      </c>
      <c r="J31" s="27"/>
    </row>
    <row r="32" spans="1:11" s="8" customFormat="1" ht="16.5" hidden="1" customHeight="1" x14ac:dyDescent="0.2">
      <c r="A32" s="19"/>
      <c r="B32" s="37"/>
      <c r="C32" s="20"/>
      <c r="D32" s="20"/>
      <c r="E32" s="49"/>
      <c r="F32" s="32"/>
      <c r="G32" s="26"/>
      <c r="H32" s="25"/>
      <c r="I32" s="24">
        <f t="shared" ref="I32:I33" si="3">IFERROR(E32*G32,0)</f>
        <v>0</v>
      </c>
      <c r="J32" s="27"/>
    </row>
    <row r="33" spans="1:11" s="8" customFormat="1" ht="16.5" hidden="1" customHeight="1" x14ac:dyDescent="0.2">
      <c r="A33" s="19"/>
      <c r="B33" s="37"/>
      <c r="C33" s="20"/>
      <c r="D33" s="20"/>
      <c r="E33" s="49"/>
      <c r="F33" s="32"/>
      <c r="G33" s="26"/>
      <c r="H33" s="25"/>
      <c r="I33" s="24">
        <f t="shared" si="3"/>
        <v>0</v>
      </c>
      <c r="J33" s="27"/>
    </row>
    <row r="34" spans="1:11" ht="16.5" hidden="1" customHeight="1" x14ac:dyDescent="0.2">
      <c r="A34" s="28"/>
      <c r="B34" s="37"/>
      <c r="C34" s="20"/>
      <c r="D34" s="20"/>
      <c r="E34" s="31"/>
      <c r="F34" s="25"/>
      <c r="G34" s="31"/>
      <c r="H34" s="25"/>
      <c r="I34" s="12">
        <f>SUM(I35:I36)</f>
        <v>0</v>
      </c>
      <c r="J34" s="27"/>
    </row>
    <row r="35" spans="1:11" ht="16.5" hidden="1" customHeight="1" x14ac:dyDescent="0.2">
      <c r="A35" s="28"/>
      <c r="B35" s="37"/>
      <c r="C35" s="20"/>
      <c r="D35" s="20"/>
      <c r="E35" s="49"/>
      <c r="F35" s="32"/>
      <c r="G35" s="26"/>
      <c r="H35" s="25"/>
      <c r="I35" s="24">
        <f t="shared" ref="I35:I36" si="4">IFERROR(E35*G35,0)</f>
        <v>0</v>
      </c>
      <c r="J35" s="27"/>
    </row>
    <row r="36" spans="1:11" ht="16.5" hidden="1" customHeight="1" x14ac:dyDescent="0.2">
      <c r="A36" s="28"/>
      <c r="B36" s="50"/>
      <c r="C36" s="41"/>
      <c r="D36" s="42"/>
      <c r="E36" s="51"/>
      <c r="F36" s="52"/>
      <c r="G36" s="53"/>
      <c r="H36" s="44"/>
      <c r="I36" s="54">
        <f t="shared" si="4"/>
        <v>0</v>
      </c>
      <c r="J36" s="27"/>
    </row>
    <row r="37" spans="1:11" s="8" customFormat="1" ht="16.5" customHeight="1" thickBot="1" x14ac:dyDescent="0.2">
      <c r="A37" s="19"/>
      <c r="B37" s="95" t="s">
        <v>64</v>
      </c>
      <c r="C37" s="34"/>
      <c r="D37" s="34"/>
      <c r="E37" s="16"/>
      <c r="F37" s="16"/>
      <c r="G37" s="16"/>
      <c r="H37" s="16"/>
      <c r="I37" s="18"/>
      <c r="J37" s="12">
        <f>I38+I40+I43</f>
        <v>0</v>
      </c>
      <c r="K37" s="18"/>
    </row>
    <row r="38" spans="1:11" s="8" customFormat="1" ht="16.5" customHeight="1" thickBot="1" x14ac:dyDescent="0.2">
      <c r="A38" s="19"/>
      <c r="B38" s="96"/>
      <c r="C38" s="20" t="s">
        <v>28</v>
      </c>
      <c r="D38" s="20"/>
      <c r="E38" s="22"/>
      <c r="F38" s="22"/>
      <c r="G38" s="22"/>
      <c r="H38" s="22"/>
      <c r="I38" s="12">
        <f>SUM(I39:I40)</f>
        <v>0</v>
      </c>
      <c r="J38" s="23"/>
    </row>
    <row r="39" spans="1:11" s="8" customFormat="1" ht="11.25" thickBot="1" x14ac:dyDescent="0.2">
      <c r="A39" s="19"/>
      <c r="B39" s="96"/>
      <c r="C39" s="20"/>
      <c r="D39" s="21" t="s">
        <v>29</v>
      </c>
      <c r="E39" s="55"/>
      <c r="F39" s="25" t="s">
        <v>16</v>
      </c>
      <c r="G39" s="49"/>
      <c r="H39" s="25" t="s">
        <v>3</v>
      </c>
      <c r="I39" s="24">
        <f>TRUNC(E39*G39)</f>
        <v>0</v>
      </c>
      <c r="J39" s="27"/>
    </row>
    <row r="40" spans="1:11" s="8" customFormat="1" ht="11.25" thickBot="1" x14ac:dyDescent="0.2">
      <c r="A40" s="19"/>
      <c r="B40" s="96"/>
      <c r="C40" s="20" t="s">
        <v>30</v>
      </c>
      <c r="D40" s="21"/>
      <c r="E40" s="56"/>
      <c r="F40" s="25"/>
      <c r="G40" s="57"/>
      <c r="H40" s="25"/>
      <c r="I40" s="12">
        <f>TRUNC(E40*G40)</f>
        <v>0</v>
      </c>
      <c r="J40" s="27"/>
    </row>
    <row r="41" spans="1:11" ht="16.5" customHeight="1" x14ac:dyDescent="0.15">
      <c r="A41" s="28"/>
      <c r="B41" s="96"/>
      <c r="C41" s="20"/>
      <c r="D41" s="21" t="s">
        <v>31</v>
      </c>
      <c r="E41" s="55"/>
      <c r="F41" s="25" t="s">
        <v>16</v>
      </c>
      <c r="G41" s="49"/>
      <c r="H41" s="25" t="s">
        <v>3</v>
      </c>
      <c r="I41" s="58">
        <f>SUM(I42:I44)</f>
        <v>0</v>
      </c>
      <c r="J41" s="27"/>
    </row>
    <row r="42" spans="1:11" ht="21.75" thickBot="1" x14ac:dyDescent="0.2">
      <c r="A42" s="28"/>
      <c r="B42" s="96"/>
      <c r="C42" s="20"/>
      <c r="D42" s="21" t="s">
        <v>32</v>
      </c>
      <c r="E42" s="55"/>
      <c r="F42" s="25" t="s">
        <v>16</v>
      </c>
      <c r="G42" s="49"/>
      <c r="H42" s="25" t="s">
        <v>3</v>
      </c>
      <c r="I42" s="24">
        <f t="shared" ref="I42:I44" si="5">TRUNC(E42*G42)</f>
        <v>0</v>
      </c>
      <c r="J42" s="27"/>
    </row>
    <row r="43" spans="1:11" ht="11.25" thickBot="1" x14ac:dyDescent="0.2">
      <c r="A43" s="28"/>
      <c r="B43" s="96"/>
      <c r="C43" s="20" t="s">
        <v>33</v>
      </c>
      <c r="D43" s="21"/>
      <c r="E43" s="56"/>
      <c r="F43" s="25"/>
      <c r="G43" s="57"/>
      <c r="H43" s="25"/>
      <c r="I43" s="12">
        <f>I44</f>
        <v>0</v>
      </c>
      <c r="J43" s="27"/>
    </row>
    <row r="44" spans="1:11" x14ac:dyDescent="0.15">
      <c r="A44" s="28"/>
      <c r="B44" s="96"/>
      <c r="C44" s="20"/>
      <c r="D44" s="21" t="s">
        <v>21</v>
      </c>
      <c r="E44" s="55"/>
      <c r="F44" s="25" t="s">
        <v>16</v>
      </c>
      <c r="G44" s="49"/>
      <c r="H44" s="25" t="s">
        <v>3</v>
      </c>
      <c r="I44" s="24">
        <f t="shared" si="5"/>
        <v>0</v>
      </c>
      <c r="J44" s="27"/>
    </row>
    <row r="45" spans="1:11" ht="16.5" customHeight="1" x14ac:dyDescent="0.15">
      <c r="A45" s="59"/>
      <c r="B45" s="97"/>
      <c r="C45" s="41"/>
      <c r="D45" s="60"/>
      <c r="E45" s="61"/>
      <c r="F45" s="44"/>
      <c r="G45" s="61"/>
      <c r="H45" s="44"/>
      <c r="I45" s="62"/>
      <c r="J45" s="63"/>
    </row>
    <row r="46" spans="1:11" x14ac:dyDescent="0.15">
      <c r="B46" s="98"/>
      <c r="C46" s="98"/>
      <c r="D46" s="98"/>
      <c r="E46" s="98"/>
      <c r="F46" s="98"/>
      <c r="G46" s="98"/>
      <c r="H46" s="98"/>
    </row>
    <row r="47" spans="1:11" x14ac:dyDescent="0.15">
      <c r="B47" s="64"/>
      <c r="C47" s="64"/>
      <c r="D47" s="64"/>
      <c r="E47" s="64"/>
      <c r="F47" s="65"/>
      <c r="G47" s="64"/>
      <c r="H47" s="65"/>
      <c r="I47" s="64"/>
      <c r="J47" s="64"/>
    </row>
    <row r="48" spans="1:11" x14ac:dyDescent="0.15">
      <c r="E48" s="1"/>
      <c r="F48" s="66"/>
      <c r="G48" s="1"/>
      <c r="H48" s="66"/>
    </row>
  </sheetData>
  <mergeCells count="10">
    <mergeCell ref="B8:B16"/>
    <mergeCell ref="B37:B45"/>
    <mergeCell ref="B46:H46"/>
    <mergeCell ref="B3:J3"/>
    <mergeCell ref="B4:J4"/>
    <mergeCell ref="B5:F5"/>
    <mergeCell ref="C6:D6"/>
    <mergeCell ref="E6:F6"/>
    <mergeCell ref="I6:J6"/>
    <mergeCell ref="B18:B21"/>
  </mergeCells>
  <phoneticPr fontId="1"/>
  <pageMargins left="0.7" right="0.7" top="0.75" bottom="0.75" header="0.3" footer="0.3"/>
  <pageSetup paperSize="9" scale="9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7"/>
  <sheetViews>
    <sheetView zoomScaleNormal="100" workbookViewId="0">
      <selection activeCell="E7" sqref="E7"/>
    </sheetView>
  </sheetViews>
  <sheetFormatPr defaultRowHeight="13.5" x14ac:dyDescent="0.15"/>
  <cols>
    <col min="1" max="1" width="13" style="77" bestFit="1" customWidth="1"/>
    <col min="2" max="2" width="39.875" style="77" customWidth="1"/>
    <col min="3" max="3" width="18.75" style="77" customWidth="1"/>
    <col min="4" max="4" width="30.125" style="77" customWidth="1"/>
    <col min="5" max="5" width="29.5" style="77" customWidth="1"/>
    <col min="6" max="16384" width="9" style="77"/>
  </cols>
  <sheetData>
    <row r="2" spans="1:6" ht="41.25" customHeight="1" x14ac:dyDescent="0.15">
      <c r="A2" s="70" t="s">
        <v>34</v>
      </c>
      <c r="B2" s="108" t="s">
        <v>58</v>
      </c>
      <c r="C2" s="108"/>
      <c r="D2" s="108"/>
      <c r="E2" s="108"/>
    </row>
    <row r="3" spans="1:6" x14ac:dyDescent="0.15">
      <c r="B3" s="78"/>
    </row>
    <row r="4" spans="1:6" ht="40.5" x14ac:dyDescent="0.15">
      <c r="B4" s="87" t="s">
        <v>36</v>
      </c>
      <c r="C4" s="88" t="s">
        <v>41</v>
      </c>
      <c r="D4" s="89" t="s">
        <v>42</v>
      </c>
      <c r="E4" s="87" t="s">
        <v>43</v>
      </c>
    </row>
    <row r="5" spans="1:6" ht="27" x14ac:dyDescent="0.15">
      <c r="B5" s="79" t="s">
        <v>37</v>
      </c>
      <c r="C5" s="85">
        <f>IF(C8&lt;=500000000,C8,500000000)</f>
        <v>0</v>
      </c>
      <c r="D5" s="80">
        <v>0.5</v>
      </c>
      <c r="E5" s="81">
        <f>INT(C5*(1/2))</f>
        <v>0</v>
      </c>
    </row>
    <row r="6" spans="1:6" ht="27" x14ac:dyDescent="0.15">
      <c r="B6" s="79" t="s">
        <v>38</v>
      </c>
      <c r="C6" s="85">
        <f>IF(C8&gt;500000000,IF(C8&lt;=1500000000,C8-C5,1000000000),0)</f>
        <v>0</v>
      </c>
      <c r="D6" s="80">
        <v>0.33333333333333331</v>
      </c>
      <c r="E6" s="81">
        <f>INT(C6*(1/3))</f>
        <v>0</v>
      </c>
    </row>
    <row r="7" spans="1:6" ht="27" x14ac:dyDescent="0.15">
      <c r="B7" s="79" t="s">
        <v>39</v>
      </c>
      <c r="C7" s="85">
        <f>C8-C5-C6</f>
        <v>0</v>
      </c>
      <c r="D7" s="80">
        <v>0.25</v>
      </c>
      <c r="E7" s="81">
        <f>INT(C7*(1/4))</f>
        <v>0</v>
      </c>
    </row>
    <row r="8" spans="1:6" x14ac:dyDescent="0.15">
      <c r="B8" s="79" t="s">
        <v>40</v>
      </c>
      <c r="C8" s="85">
        <f>'事業経費概算書（補助対象経費）'!J7</f>
        <v>0</v>
      </c>
      <c r="D8" s="68" t="s">
        <v>44</v>
      </c>
      <c r="E8" s="71">
        <f>SUM(E5:E7)</f>
        <v>0</v>
      </c>
    </row>
    <row r="9" spans="1:6" x14ac:dyDescent="0.15">
      <c r="B9" s="82"/>
      <c r="C9" s="82"/>
      <c r="D9" s="82"/>
      <c r="E9" s="83"/>
    </row>
    <row r="10" spans="1:6" x14ac:dyDescent="0.15">
      <c r="B10" s="82"/>
      <c r="C10" s="90" t="s">
        <v>45</v>
      </c>
      <c r="D10" s="90"/>
      <c r="E10" s="92" t="str">
        <f>IF(E8&lt;100000000,"条件未達",IF(E8&gt;1500000000,1500,ROUNDDOWN(E8/1000000,0)))</f>
        <v>条件未達</v>
      </c>
      <c r="F10" s="90" t="s">
        <v>46</v>
      </c>
    </row>
    <row r="11" spans="1:6" x14ac:dyDescent="0.15">
      <c r="B11" s="82"/>
      <c r="C11" s="82"/>
      <c r="E11" s="69"/>
    </row>
    <row r="12" spans="1:6" x14ac:dyDescent="0.15">
      <c r="B12" s="70" t="s">
        <v>59</v>
      </c>
      <c r="C12" s="82"/>
      <c r="E12" s="69"/>
    </row>
    <row r="13" spans="1:6" x14ac:dyDescent="0.15">
      <c r="B13" s="82" t="s">
        <v>60</v>
      </c>
      <c r="C13" s="82"/>
      <c r="D13" s="82"/>
      <c r="E13" s="82"/>
    </row>
    <row r="14" spans="1:6" ht="15.75" customHeight="1" x14ac:dyDescent="0.15">
      <c r="B14" s="82"/>
      <c r="C14" s="82"/>
      <c r="D14" s="82"/>
      <c r="E14" s="82"/>
    </row>
    <row r="15" spans="1:6" ht="54" customHeight="1" x14ac:dyDescent="0.15">
      <c r="A15" s="70" t="s">
        <v>35</v>
      </c>
      <c r="B15" s="109" t="s">
        <v>61</v>
      </c>
      <c r="C15" s="109"/>
      <c r="D15" s="109"/>
      <c r="E15" s="109"/>
    </row>
    <row r="16" spans="1:6" x14ac:dyDescent="0.15">
      <c r="B16" s="84"/>
      <c r="C16" s="82"/>
      <c r="D16" s="82"/>
      <c r="E16" s="82"/>
    </row>
    <row r="17" spans="2:6" ht="40.5" x14ac:dyDescent="0.15">
      <c r="B17" s="87" t="s">
        <v>36</v>
      </c>
      <c r="C17" s="88" t="s">
        <v>41</v>
      </c>
      <c r="D17" s="89" t="s">
        <v>42</v>
      </c>
      <c r="E17" s="87" t="s">
        <v>43</v>
      </c>
    </row>
    <row r="18" spans="2:6" ht="27" x14ac:dyDescent="0.15">
      <c r="B18" s="79" t="s">
        <v>37</v>
      </c>
      <c r="C18" s="85">
        <f>IF(C21&lt;=500000000,C21,500000000)</f>
        <v>0</v>
      </c>
      <c r="D18" s="80">
        <v>0.66666666666666663</v>
      </c>
      <c r="E18" s="85">
        <f>INT(C18*D18)</f>
        <v>0</v>
      </c>
    </row>
    <row r="19" spans="2:6" ht="27" x14ac:dyDescent="0.15">
      <c r="B19" s="79" t="s">
        <v>38</v>
      </c>
      <c r="C19" s="85">
        <f>IF(C21&gt;500000000,IF(C21&lt;=1500000000,C21-C18,1000000000),0)</f>
        <v>0</v>
      </c>
      <c r="D19" s="80">
        <v>0.5</v>
      </c>
      <c r="E19" s="85">
        <f t="shared" ref="E19" si="0">INT(C19*D19)</f>
        <v>0</v>
      </c>
    </row>
    <row r="20" spans="2:6" ht="27" x14ac:dyDescent="0.15">
      <c r="B20" s="79" t="s">
        <v>39</v>
      </c>
      <c r="C20" s="85">
        <f>C21-C18-C19</f>
        <v>0</v>
      </c>
      <c r="D20" s="80">
        <v>0.25</v>
      </c>
      <c r="E20" s="85">
        <f>INT(C20*D20)</f>
        <v>0</v>
      </c>
    </row>
    <row r="21" spans="2:6" x14ac:dyDescent="0.15">
      <c r="B21" s="79" t="s">
        <v>40</v>
      </c>
      <c r="C21" s="85">
        <f>'事業経費概算書（補助対象経費）'!J7</f>
        <v>0</v>
      </c>
      <c r="D21" s="68" t="s">
        <v>44</v>
      </c>
      <c r="E21" s="72">
        <f>SUM(E18:E20)</f>
        <v>0</v>
      </c>
    </row>
    <row r="22" spans="2:6" x14ac:dyDescent="0.15">
      <c r="E22" s="86"/>
    </row>
    <row r="23" spans="2:6" x14ac:dyDescent="0.15">
      <c r="C23" s="90" t="s">
        <v>45</v>
      </c>
      <c r="D23" s="90"/>
      <c r="E23" s="92" t="str">
        <f>IF(E21&lt;100000000,"条件未達",IF(E21&gt;1500000000,1500,ROUNDDOWN(E21/1000000,0)))</f>
        <v>条件未達</v>
      </c>
      <c r="F23" s="90" t="s">
        <v>46</v>
      </c>
    </row>
    <row r="25" spans="2:6" x14ac:dyDescent="0.15">
      <c r="B25" s="70" t="s">
        <v>59</v>
      </c>
    </row>
    <row r="26" spans="2:6" x14ac:dyDescent="0.15">
      <c r="B26" s="82" t="s">
        <v>60</v>
      </c>
    </row>
    <row r="27" spans="2:6" ht="13.5" customHeight="1" x14ac:dyDescent="0.15"/>
  </sheetData>
  <sheetProtection algorithmName="SHA-512" hashValue="zhJJoreM5Rz0oA27sYFZ3wQ4e9989YqSXr4fqthh/fIWpywW9ehp4YcInhY2HdGb477ybvNnavTSm44WgrFmMA==" saltValue="vjxmW4wti2KT2NL6frHeEw==" spinCount="100000" sheet="1" objects="1" scenarios="1"/>
  <mergeCells count="2">
    <mergeCell ref="B2:E2"/>
    <mergeCell ref="B15:E15"/>
  </mergeCells>
  <phoneticPr fontId="1"/>
  <pageMargins left="0.25" right="0.25" top="0.75" bottom="0.75" header="0.3" footer="0.3"/>
  <pageSetup paperSize="9" scale="95"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事業経費概算書（補助対象経費）</vt:lpstr>
      <vt:lpstr>（参考）補助金交付希望額の算出方法</vt:lpstr>
      <vt:lpstr>'事業経費概算書（補助対象経費）'!Print_Area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2021-03-31T01:55:51Z</dcterms:created>
  <dcterms:modified xsi:type="dcterms:W3CDTF">2022-03-11T08:46:47Z</dcterms:modified>
</cp:coreProperties>
</file>