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865" tabRatio="748"/>
  </bookViews>
  <sheets>
    <sheet name="はじめに" sheetId="84" r:id="rId1"/>
    <sheet name="申請時もくじ" sheetId="43" r:id="rId2"/>
    <sheet name="様式①申請" sheetId="44" r:id="rId3"/>
    <sheet name="①1.概要" sheetId="25" r:id="rId4"/>
    <sheet name="①2.申請事業の目的 " sheetId="58" r:id="rId5"/>
    <sheet name="①3.実施体制 " sheetId="65" r:id="rId6"/>
    <sheet name="①4.申請事業の内容(Ｋ)" sheetId="70" r:id="rId7"/>
    <sheet name="①5.スケジュール(Ｋ)" sheetId="61" r:id="rId8"/>
    <sheet name="①6.成果目標(Ｋ)" sheetId="62" r:id="rId9"/>
    <sheet name="①7.積算内訳(Ｋ)" sheetId="64" r:id="rId10"/>
    <sheet name="①8.添付資料" sheetId="29" r:id="rId11"/>
    <sheet name="①交付申請書" sheetId="35" r:id="rId12"/>
    <sheet name="様式③" sheetId="66" r:id="rId13"/>
    <sheet name="様式④" sheetId="67" r:id="rId14"/>
    <sheet name="様式⑤" sheetId="95" r:id="rId15"/>
    <sheet name="年度報告もくじ" sheetId="73" r:id="rId16"/>
    <sheet name="様式⑥年間" sheetId="74" r:id="rId17"/>
    <sheet name="⑥4.実施内容(Ｋ)" sheetId="80" r:id="rId18"/>
    <sheet name="⑥5.スケジュール(Ｋ)" sheetId="81" r:id="rId19"/>
    <sheet name="⑥6.成果実績(Ｋ) " sheetId="82" r:id="rId20"/>
    <sheet name="⑥7.経費内訳(Ｋ)" sheetId="83" r:id="rId21"/>
    <sheet name="⑥年間報告書" sheetId="79" r:id="rId22"/>
    <sheet name="収益報告" sheetId="30" r:id="rId23"/>
    <sheet name="変更時もくじ" sheetId="50" r:id="rId24"/>
    <sheet name="様式⑦変更申請" sheetId="96" r:id="rId25"/>
    <sheet name="⑦1.事業内容変更(Ｋ)" sheetId="72" r:id="rId26"/>
    <sheet name="⑦2.成果目標変更(Ｋ)" sheetId="31" r:id="rId27"/>
    <sheet name="⑦3.変更活動積算内訳(Ｋ)" sheetId="55" r:id="rId28"/>
    <sheet name=" ⑦変更交付" sheetId="49" r:id="rId29"/>
    <sheet name="事業成果もくじ" sheetId="93" r:id="rId30"/>
    <sheet name="様式⑨事業成果" sheetId="45" r:id="rId31"/>
    <sheet name="⑨1.事業内容(Ｋ) " sheetId="90" r:id="rId32"/>
    <sheet name="⑨2.目標と成果(Ｋ)" sheetId="89" r:id="rId33"/>
    <sheet name="⑨3.評価分析(Ｋ)" sheetId="91" r:id="rId34"/>
    <sheet name="⑨4.活動方針(Ｋ)" sheetId="92" r:id="rId35"/>
    <sheet name="様式⑩消費税" sheetId="85" r:id="rId36"/>
    <sheet name="様式⑪事前着手" sheetId="94" r:id="rId37"/>
    <sheet name="別紙" sheetId="86" r:id="rId38"/>
  </sheets>
  <definedNames>
    <definedName name="_xlnm.Print_Area" localSheetId="28">' ⑦変更交付'!$A$1:$M$29</definedName>
    <definedName name="_xlnm.Print_Area" localSheetId="3">'①1.概要'!$A$1:$P$50</definedName>
    <definedName name="_xlnm.Print_Area" localSheetId="4">'①2.申請事業の目的 '!$A$1:$O$28</definedName>
    <definedName name="_xlnm.Print_Area" localSheetId="5">'①3.実施体制 '!$A$1:$Q$27</definedName>
    <definedName name="_xlnm.Print_Area" localSheetId="6">'①4.申請事業の内容(Ｋ)'!$A$1:$K$21</definedName>
    <definedName name="_xlnm.Print_Area" localSheetId="7">'①5.スケジュール(Ｋ)'!$A$1:$P$10</definedName>
    <definedName name="_xlnm.Print_Area" localSheetId="8">'①6.成果目標(Ｋ)'!$A$1:$L$30</definedName>
    <definedName name="_xlnm.Print_Area" localSheetId="9">'①7.積算内訳(Ｋ)'!$A$1:$L$58</definedName>
    <definedName name="_xlnm.Print_Area" localSheetId="10">'①8.添付資料'!$C$2:$M$17</definedName>
    <definedName name="_xlnm.Print_Area" localSheetId="11">①交付申請書!$A$1:$H$28</definedName>
    <definedName name="_xlnm.Print_Area" localSheetId="17">'⑥4.実施内容(Ｋ)'!$A$1:$K$21</definedName>
    <definedName name="_xlnm.Print_Area" localSheetId="18">'⑥5.スケジュール(Ｋ)'!$A$1:$P$10</definedName>
    <definedName name="_xlnm.Print_Area" localSheetId="19">'⑥6.成果実績(Ｋ) '!$A$1:$L$30</definedName>
    <definedName name="_xlnm.Print_Area" localSheetId="20">'⑥7.経費内訳(Ｋ)'!$A$1:$L$58</definedName>
    <definedName name="_xlnm.Print_Area" localSheetId="21">⑥年間報告書!$A$1:$L$20</definedName>
    <definedName name="_xlnm.Print_Area" localSheetId="25">'⑦1.事業内容変更(Ｋ)'!$A$1:$K$37</definedName>
    <definedName name="_xlnm.Print_Area" localSheetId="26">'⑦2.成果目標変更(Ｋ)'!$A$1:$J$15</definedName>
    <definedName name="_xlnm.Print_Area" localSheetId="27">'⑦3.変更活動積算内訳(Ｋ)'!$A$1:$S$51</definedName>
    <definedName name="_xlnm.Print_Area" localSheetId="31">'⑨1.事業内容(Ｋ) '!$A$1:$J$9</definedName>
    <definedName name="_xlnm.Print_Area" localSheetId="32">'⑨2.目標と成果(Ｋ)'!$A$1:$P$22</definedName>
    <definedName name="_xlnm.Print_Area" localSheetId="33">'⑨3.評価分析(Ｋ)'!$A$1:$I$27</definedName>
    <definedName name="_xlnm.Print_Area" localSheetId="34">'⑨4.活動方針(Ｋ)'!$A$1:$J$13</definedName>
    <definedName name="_xlnm.Print_Area" localSheetId="29">事業成果もくじ!$A$1:$N$17</definedName>
    <definedName name="_xlnm.Print_Area" localSheetId="22">収益報告!$A$1:$O$22</definedName>
    <definedName name="_xlnm.Print_Area" localSheetId="1">申請時もくじ!$A$1:$N$27</definedName>
    <definedName name="_xlnm.Print_Area" localSheetId="15">年度報告もくじ!$A$1:$N$22</definedName>
    <definedName name="_xlnm.Print_Area" localSheetId="37">別紙!$B$1:$N$24</definedName>
    <definedName name="_xlnm.Print_Area" localSheetId="23">変更時もくじ!$A$1:$N$26</definedName>
    <definedName name="_xlnm.Print_Area" localSheetId="2">様式①申請!$A$1:$O$24</definedName>
    <definedName name="_xlnm.Print_Area" localSheetId="12">様式③!$A$1:$M$26</definedName>
    <definedName name="_xlnm.Print_Area" localSheetId="13">様式④!$A$1:$J$29</definedName>
    <definedName name="_xlnm.Print_Area" localSheetId="14">様式⑤!$A$1:$N$25</definedName>
    <definedName name="_xlnm.Print_Area" localSheetId="16">様式⑥年間!$A$1:$O$27</definedName>
    <definedName name="_xlnm.Print_Area" localSheetId="24">様式⑦変更申請!$A$1:$O$27</definedName>
    <definedName name="_xlnm.Print_Area" localSheetId="30">様式⑨事業成果!$A$1:$O$26</definedName>
    <definedName name="_xlnm.Print_Area" localSheetId="35">様式⑩消費税!$A$1:$N$51</definedName>
    <definedName name="_xlnm.Print_Area" localSheetId="36">様式⑪事前着手!$A$1:$N$24</definedName>
    <definedName name="_xlnm.Print_Titles" localSheetId="6">'①4.申請事業の内容(Ｋ)'!$3:$4</definedName>
    <definedName name="_xlnm.Print_Titles" localSheetId="7">'①5.スケジュール(Ｋ)'!$3:$4</definedName>
    <definedName name="_xlnm.Print_Titles" localSheetId="9">'①7.積算内訳(Ｋ)'!$3:$4</definedName>
    <definedName name="_xlnm.Print_Titles" localSheetId="17">'⑥4.実施内容(Ｋ)'!$3:$4</definedName>
    <definedName name="_xlnm.Print_Titles" localSheetId="18">'⑥5.スケジュール(Ｋ)'!$3:$4</definedName>
    <definedName name="_xlnm.Print_Titles" localSheetId="20">'⑥7.経費内訳(Ｋ)'!$3:$4</definedName>
    <definedName name="_xlnm.Print_Titles" localSheetId="25">'⑦1.事業内容変更(Ｋ)'!$3:$4</definedName>
    <definedName name="_xlnm.Print_Titles" localSheetId="27">'⑦3.変更活動積算内訳(Ｋ)'!$4:$6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0" l="1"/>
  <c r="J9" i="95" l="1"/>
  <c r="H18" i="66" l="1"/>
  <c r="L18" i="95" l="1"/>
  <c r="K18" i="95"/>
  <c r="K19" i="95"/>
  <c r="J18" i="95"/>
  <c r="G18" i="95"/>
  <c r="I19" i="95"/>
  <c r="F19" i="95"/>
  <c r="E19" i="95"/>
  <c r="L19" i="95" s="1"/>
  <c r="D19" i="95"/>
  <c r="J8" i="95"/>
  <c r="J6" i="95"/>
  <c r="J19" i="95" l="1"/>
  <c r="G19" i="95"/>
  <c r="D13" i="96"/>
  <c r="J9" i="96"/>
  <c r="J8" i="96"/>
  <c r="D27" i="49" l="1"/>
  <c r="D21" i="95" l="1"/>
  <c r="D20" i="66"/>
  <c r="I2" i="85" l="1"/>
  <c r="G2" i="67"/>
  <c r="J7" i="94"/>
  <c r="J6" i="94"/>
  <c r="J5" i="94"/>
  <c r="C8" i="92"/>
  <c r="C7" i="92"/>
  <c r="C6" i="92"/>
  <c r="C5" i="92"/>
  <c r="F25" i="91"/>
  <c r="G25" i="91" s="1"/>
  <c r="F24" i="91"/>
  <c r="F23" i="91"/>
  <c r="G23" i="91" s="1"/>
  <c r="F22" i="91"/>
  <c r="G22" i="91" s="1"/>
  <c r="F17" i="91"/>
  <c r="G17" i="91" s="1"/>
  <c r="F16" i="91"/>
  <c r="F15" i="91"/>
  <c r="F14" i="91"/>
  <c r="G14" i="91" s="1"/>
  <c r="C9" i="91"/>
  <c r="G24" i="91"/>
  <c r="G16" i="91"/>
  <c r="G15" i="91"/>
  <c r="D17" i="89"/>
  <c r="D16" i="89"/>
  <c r="D15" i="89"/>
  <c r="D14" i="89"/>
  <c r="I9" i="89"/>
  <c r="F9" i="91" s="1"/>
  <c r="G9" i="91" s="1"/>
  <c r="I8" i="89"/>
  <c r="F8" i="91" s="1"/>
  <c r="I7" i="89"/>
  <c r="F7" i="91" s="1"/>
  <c r="I6" i="89"/>
  <c r="F6" i="91" s="1"/>
  <c r="B9" i="89"/>
  <c r="B17" i="89" s="1"/>
  <c r="K5" i="89"/>
  <c r="M5" i="89"/>
  <c r="C25" i="91" l="1"/>
  <c r="C17" i="91"/>
  <c r="F21" i="91"/>
  <c r="G21" i="91" s="1"/>
  <c r="F13" i="91"/>
  <c r="G13" i="91" s="1"/>
  <c r="I5" i="89"/>
  <c r="C8" i="91"/>
  <c r="C7" i="91"/>
  <c r="C6" i="91"/>
  <c r="C22" i="91" l="1"/>
  <c r="C14" i="91"/>
  <c r="C23" i="91"/>
  <c r="C15" i="91"/>
  <c r="C24" i="91"/>
  <c r="C16" i="91"/>
  <c r="G8" i="91"/>
  <c r="G7" i="91"/>
  <c r="G6" i="91"/>
  <c r="F5" i="91"/>
  <c r="G5" i="91" s="1"/>
  <c r="J7" i="85"/>
  <c r="J9" i="85"/>
  <c r="J8" i="85"/>
  <c r="H25" i="67" l="1"/>
  <c r="H18" i="67" l="1"/>
  <c r="L25" i="25" l="1"/>
  <c r="E24" i="49" l="1"/>
  <c r="E18" i="49"/>
  <c r="E17" i="49"/>
  <c r="E16" i="49"/>
  <c r="D5" i="80" l="1"/>
  <c r="E19" i="67"/>
  <c r="F18" i="66"/>
  <c r="E2" i="35" l="1"/>
  <c r="C10" i="31"/>
  <c r="C12" i="31"/>
  <c r="J31" i="55" s="1"/>
  <c r="J39" i="55"/>
  <c r="G2" i="49"/>
  <c r="J2" i="30"/>
  <c r="G2" i="79"/>
  <c r="E53" i="83" l="1"/>
  <c r="E52" i="83"/>
  <c r="E51" i="83"/>
  <c r="E50" i="83"/>
  <c r="E49" i="83"/>
  <c r="E48" i="83"/>
  <c r="E47" i="83"/>
  <c r="H46" i="83"/>
  <c r="G46" i="83"/>
  <c r="F46" i="83"/>
  <c r="E45" i="83"/>
  <c r="E44" i="83"/>
  <c r="E43" i="83"/>
  <c r="E42" i="83"/>
  <c r="E41" i="83"/>
  <c r="E40" i="83"/>
  <c r="E39" i="83"/>
  <c r="H38" i="83"/>
  <c r="G38" i="83"/>
  <c r="F38" i="83"/>
  <c r="I16" i="82" s="1"/>
  <c r="K15" i="82" s="1"/>
  <c r="E37" i="83"/>
  <c r="E36" i="83"/>
  <c r="E35" i="83"/>
  <c r="E34" i="83"/>
  <c r="E33" i="83"/>
  <c r="E32" i="83"/>
  <c r="E31" i="83"/>
  <c r="H30" i="83"/>
  <c r="G30" i="83"/>
  <c r="F30" i="83"/>
  <c r="I14" i="82" s="1"/>
  <c r="K13" i="82" s="1"/>
  <c r="E29" i="83"/>
  <c r="E28" i="83"/>
  <c r="E27" i="83"/>
  <c r="E26" i="83"/>
  <c r="E25" i="83"/>
  <c r="E24" i="83"/>
  <c r="E23" i="83"/>
  <c r="H22" i="83"/>
  <c r="G22" i="83"/>
  <c r="F22" i="83"/>
  <c r="I12" i="82" s="1"/>
  <c r="K11" i="82" s="1"/>
  <c r="E21" i="83"/>
  <c r="E20" i="83"/>
  <c r="E19" i="83"/>
  <c r="E18" i="83"/>
  <c r="E17" i="83"/>
  <c r="E16" i="83"/>
  <c r="E15" i="83"/>
  <c r="H14" i="83"/>
  <c r="G14" i="83"/>
  <c r="F14" i="83"/>
  <c r="I10" i="82" s="1"/>
  <c r="K9" i="82" s="1"/>
  <c r="E13" i="83"/>
  <c r="E12" i="83"/>
  <c r="E11" i="83"/>
  <c r="E10" i="83"/>
  <c r="E9" i="83"/>
  <c r="E8" i="83"/>
  <c r="E7" i="83"/>
  <c r="H6" i="83"/>
  <c r="G6" i="83"/>
  <c r="G5" i="83" s="1"/>
  <c r="F6" i="83"/>
  <c r="B6" i="83"/>
  <c r="C6" i="83" s="1"/>
  <c r="J16" i="82"/>
  <c r="J15" i="82"/>
  <c r="J14" i="82"/>
  <c r="J13" i="82"/>
  <c r="J12" i="82"/>
  <c r="J11" i="82"/>
  <c r="J10" i="82"/>
  <c r="J9" i="82"/>
  <c r="J8" i="82"/>
  <c r="J6" i="82" s="1"/>
  <c r="J7" i="82"/>
  <c r="J5" i="82" s="1"/>
  <c r="H15" i="82"/>
  <c r="L9" i="89" s="1"/>
  <c r="E25" i="91" s="1"/>
  <c r="G15" i="82"/>
  <c r="J9" i="89" s="1"/>
  <c r="E17" i="91" s="1"/>
  <c r="E15" i="82"/>
  <c r="G9" i="89" s="1"/>
  <c r="H13" i="82"/>
  <c r="L8" i="89" s="1"/>
  <c r="E24" i="91" s="1"/>
  <c r="G13" i="82"/>
  <c r="J8" i="89" s="1"/>
  <c r="E16" i="91" s="1"/>
  <c r="E13" i="82"/>
  <c r="G8" i="89" s="1"/>
  <c r="H11" i="82"/>
  <c r="L7" i="89" s="1"/>
  <c r="E23" i="91" s="1"/>
  <c r="G11" i="82"/>
  <c r="J7" i="89" s="1"/>
  <c r="E15" i="91" s="1"/>
  <c r="E11" i="82"/>
  <c r="G7" i="89" s="1"/>
  <c r="H9" i="82"/>
  <c r="L6" i="89" s="1"/>
  <c r="G9" i="82"/>
  <c r="J6" i="89" s="1"/>
  <c r="E9" i="82"/>
  <c r="G6" i="89" s="1"/>
  <c r="G5" i="89" s="1"/>
  <c r="H7" i="82"/>
  <c r="G7" i="82"/>
  <c r="E7" i="82"/>
  <c r="C25" i="82"/>
  <c r="B25" i="82"/>
  <c r="F5" i="82"/>
  <c r="B5" i="81"/>
  <c r="D8" i="80"/>
  <c r="D7" i="80"/>
  <c r="D6" i="80"/>
  <c r="D17" i="80"/>
  <c r="J9" i="74"/>
  <c r="J8" i="74"/>
  <c r="E25" i="49"/>
  <c r="E19" i="49"/>
  <c r="I8" i="82" l="1"/>
  <c r="K7" i="82" s="1"/>
  <c r="F5" i="83"/>
  <c r="E14" i="91"/>
  <c r="J5" i="89"/>
  <c r="E22" i="91"/>
  <c r="E21" i="91" s="1"/>
  <c r="L5" i="89"/>
  <c r="E13" i="91"/>
  <c r="F15" i="79"/>
  <c r="F16" i="79" s="1"/>
  <c r="F8" i="79"/>
  <c r="E38" i="83"/>
  <c r="I15" i="82" s="1"/>
  <c r="E6" i="83"/>
  <c r="I7" i="82" s="1"/>
  <c r="G5" i="82"/>
  <c r="D18" i="80"/>
  <c r="D14" i="80"/>
  <c r="D10" i="80"/>
  <c r="D19" i="80"/>
  <c r="D15" i="80"/>
  <c r="D11" i="80"/>
  <c r="D20" i="80"/>
  <c r="D16" i="80"/>
  <c r="D12" i="80"/>
  <c r="H5" i="83"/>
  <c r="E14" i="83"/>
  <c r="I9" i="82" s="1"/>
  <c r="E22" i="83"/>
  <c r="I11" i="82" s="1"/>
  <c r="E30" i="83"/>
  <c r="I13" i="82" s="1"/>
  <c r="E46" i="83"/>
  <c r="D9" i="80"/>
  <c r="D13" i="80"/>
  <c r="E5" i="82"/>
  <c r="H5" i="82"/>
  <c r="I6" i="82"/>
  <c r="K5" i="82" s="1"/>
  <c r="H15" i="79" l="1"/>
  <c r="H16" i="79" s="1"/>
  <c r="G8" i="79"/>
  <c r="D15" i="79"/>
  <c r="J15" i="79" s="1"/>
  <c r="J16" i="79" s="1"/>
  <c r="E8" i="79"/>
  <c r="E5" i="83"/>
  <c r="I5" i="82"/>
  <c r="D16" i="79"/>
  <c r="I32" i="55" l="1"/>
  <c r="F35" i="72" l="1"/>
  <c r="F33" i="72"/>
  <c r="F31" i="72"/>
  <c r="F29" i="72"/>
  <c r="F27" i="72"/>
  <c r="F25" i="72"/>
  <c r="F23" i="72"/>
  <c r="F21" i="72"/>
  <c r="F19" i="72"/>
  <c r="F17" i="72"/>
  <c r="F15" i="72"/>
  <c r="F13" i="72"/>
  <c r="F11" i="72"/>
  <c r="F9" i="72"/>
  <c r="F7" i="72"/>
  <c r="F5" i="72"/>
  <c r="E11" i="72"/>
  <c r="E9" i="72"/>
  <c r="E7" i="72"/>
  <c r="E5" i="72"/>
  <c r="J9" i="45"/>
  <c r="J8" i="45"/>
  <c r="H8" i="67"/>
  <c r="H7" i="67"/>
  <c r="H5" i="67"/>
  <c r="J8" i="66"/>
  <c r="J7" i="66"/>
  <c r="J6" i="62"/>
  <c r="J5" i="62"/>
  <c r="D20" i="70"/>
  <c r="E35" i="72" s="1"/>
  <c r="D19" i="70"/>
  <c r="E33" i="72" s="1"/>
  <c r="D18" i="70"/>
  <c r="E31" i="72" s="1"/>
  <c r="D17" i="70"/>
  <c r="E29" i="72" s="1"/>
  <c r="D16" i="70"/>
  <c r="E27" i="72" s="1"/>
  <c r="D15" i="70"/>
  <c r="E25" i="72" s="1"/>
  <c r="D14" i="70"/>
  <c r="E23" i="72" s="1"/>
  <c r="D13" i="70"/>
  <c r="E21" i="72" s="1"/>
  <c r="D12" i="70"/>
  <c r="E19" i="72" s="1"/>
  <c r="D11" i="70"/>
  <c r="E17" i="72" s="1"/>
  <c r="D10" i="70"/>
  <c r="E15" i="72" s="1"/>
  <c r="D9" i="70"/>
  <c r="E13" i="72" s="1"/>
  <c r="C11" i="62"/>
  <c r="C13" i="62"/>
  <c r="C15" i="62"/>
  <c r="C9" i="62"/>
  <c r="B9" i="62" s="1"/>
  <c r="B11" i="62" l="1"/>
  <c r="B13" i="62" s="1"/>
  <c r="B14" i="83"/>
  <c r="C14" i="83" s="1"/>
  <c r="B6" i="81"/>
  <c r="B22" i="83"/>
  <c r="C22" i="83" s="1"/>
  <c r="B7" i="81"/>
  <c r="E5" i="80"/>
  <c r="J15" i="55"/>
  <c r="E6" i="80"/>
  <c r="J23" i="55"/>
  <c r="E7" i="80"/>
  <c r="E8" i="80"/>
  <c r="D17" i="35"/>
  <c r="F46" i="64"/>
  <c r="E45" i="64"/>
  <c r="E44" i="64"/>
  <c r="E43" i="64"/>
  <c r="E42" i="64"/>
  <c r="E41" i="64"/>
  <c r="E40" i="64"/>
  <c r="E39" i="64"/>
  <c r="H38" i="64"/>
  <c r="G38" i="64"/>
  <c r="F38" i="64"/>
  <c r="I16" i="62" s="1"/>
  <c r="K15" i="62" s="1"/>
  <c r="C29" i="62"/>
  <c r="C28" i="62"/>
  <c r="C27" i="62"/>
  <c r="C26" i="62"/>
  <c r="C25" i="62"/>
  <c r="B6" i="64"/>
  <c r="C6" i="64" s="1"/>
  <c r="B22" i="64"/>
  <c r="C22" i="64" s="1"/>
  <c r="B7" i="31"/>
  <c r="B15" i="62" l="1"/>
  <c r="B9" i="81" s="1"/>
  <c r="B30" i="83"/>
  <c r="C30" i="83" s="1"/>
  <c r="B11" i="31"/>
  <c r="I31" i="55" s="1"/>
  <c r="B8" i="81"/>
  <c r="C8" i="81" s="1"/>
  <c r="C7" i="81"/>
  <c r="C6" i="81"/>
  <c r="H5" i="31"/>
  <c r="G5" i="31"/>
  <c r="F5" i="31"/>
  <c r="E12" i="80"/>
  <c r="C15" i="82"/>
  <c r="E20" i="80"/>
  <c r="E16" i="80"/>
  <c r="E11" i="80"/>
  <c r="C13" i="82"/>
  <c r="E19" i="80"/>
  <c r="E15" i="80"/>
  <c r="E10" i="80"/>
  <c r="C11" i="82"/>
  <c r="E14" i="80"/>
  <c r="E18" i="80"/>
  <c r="E9" i="80"/>
  <c r="E13" i="80"/>
  <c r="E17" i="80"/>
  <c r="C9" i="82"/>
  <c r="H11" i="31"/>
  <c r="C7" i="31"/>
  <c r="H7" i="31"/>
  <c r="F7" i="31"/>
  <c r="H6" i="89" s="1"/>
  <c r="G7" i="31"/>
  <c r="E38" i="64"/>
  <c r="I15" i="62" s="1"/>
  <c r="B5" i="31"/>
  <c r="B8" i="61"/>
  <c r="C8" i="61" s="1"/>
  <c r="B30" i="64"/>
  <c r="C30" i="64" s="1"/>
  <c r="B9" i="31"/>
  <c r="B26" i="62"/>
  <c r="B6" i="61"/>
  <c r="C6" i="61" s="1"/>
  <c r="B14" i="64"/>
  <c r="C14" i="64" s="1"/>
  <c r="B27" i="62"/>
  <c r="B7" i="61"/>
  <c r="C7" i="61" s="1"/>
  <c r="B28" i="62"/>
  <c r="B25" i="62"/>
  <c r="B5" i="61"/>
  <c r="C5" i="61" s="1"/>
  <c r="E6" i="91" l="1"/>
  <c r="F6" i="89"/>
  <c r="D5" i="90"/>
  <c r="F7" i="89"/>
  <c r="D6" i="90"/>
  <c r="F8" i="89"/>
  <c r="D7" i="90"/>
  <c r="F9" i="89"/>
  <c r="D8" i="90"/>
  <c r="D8" i="92" s="1"/>
  <c r="B8" i="92" s="1"/>
  <c r="B38" i="64"/>
  <c r="B39" i="55" s="1"/>
  <c r="D11" i="31"/>
  <c r="C11" i="31"/>
  <c r="F11" i="31"/>
  <c r="H8" i="89" s="1"/>
  <c r="E8" i="91" s="1"/>
  <c r="G11" i="31"/>
  <c r="B9" i="61"/>
  <c r="C9" i="61" s="1"/>
  <c r="B29" i="62"/>
  <c r="B13" i="31"/>
  <c r="F13" i="31" s="1"/>
  <c r="H9" i="89" s="1"/>
  <c r="E9" i="91" s="1"/>
  <c r="C9" i="81"/>
  <c r="B38" i="83"/>
  <c r="C38" i="83" s="1"/>
  <c r="C38" i="64"/>
  <c r="C39" i="55" s="1"/>
  <c r="B9" i="82"/>
  <c r="B26" i="82" s="1"/>
  <c r="C26" i="82"/>
  <c r="C27" i="82"/>
  <c r="C28" i="82"/>
  <c r="C29" i="82"/>
  <c r="C9" i="31"/>
  <c r="H9" i="31"/>
  <c r="F9" i="31"/>
  <c r="H7" i="89" s="1"/>
  <c r="G9" i="31"/>
  <c r="C5" i="31"/>
  <c r="C5" i="81" s="1"/>
  <c r="E7" i="91" l="1"/>
  <c r="H5" i="89"/>
  <c r="D9" i="91"/>
  <c r="C17" i="89"/>
  <c r="D7" i="92"/>
  <c r="B7" i="92" s="1"/>
  <c r="B7" i="90"/>
  <c r="B8" i="89" s="1"/>
  <c r="B16" i="89" s="1"/>
  <c r="C16" i="89"/>
  <c r="D8" i="91"/>
  <c r="D6" i="92"/>
  <c r="B6" i="92" s="1"/>
  <c r="B6" i="90"/>
  <c r="B7" i="89" s="1"/>
  <c r="B15" i="89" s="1"/>
  <c r="C15" i="89"/>
  <c r="D7" i="91"/>
  <c r="B5" i="90"/>
  <c r="B6" i="89" s="1"/>
  <c r="B14" i="89" s="1"/>
  <c r="D5" i="92"/>
  <c r="B5" i="92" s="1"/>
  <c r="C14" i="89"/>
  <c r="D6" i="91"/>
  <c r="E5" i="91"/>
  <c r="C13" i="31"/>
  <c r="E13" i="31"/>
  <c r="I13" i="31" s="1"/>
  <c r="H13" i="31"/>
  <c r="G13" i="31"/>
  <c r="B11" i="82"/>
  <c r="B27" i="82" s="1"/>
  <c r="E26" i="67"/>
  <c r="J5" i="66"/>
  <c r="D22" i="91" l="1"/>
  <c r="B22" i="91" s="1"/>
  <c r="D14" i="91"/>
  <c r="B14" i="91" s="1"/>
  <c r="B6" i="91"/>
  <c r="D23" i="91"/>
  <c r="B23" i="91" s="1"/>
  <c r="D15" i="91"/>
  <c r="B15" i="91" s="1"/>
  <c r="B7" i="91"/>
  <c r="D24" i="91"/>
  <c r="B24" i="91" s="1"/>
  <c r="D16" i="91"/>
  <c r="B16" i="91" s="1"/>
  <c r="B8" i="91"/>
  <c r="B9" i="91"/>
  <c r="D25" i="91"/>
  <c r="B25" i="91" s="1"/>
  <c r="D17" i="91"/>
  <c r="B17" i="91" s="1"/>
  <c r="B13" i="82"/>
  <c r="B28" i="82" s="1"/>
  <c r="B15" i="82"/>
  <c r="B29" i="82" s="1"/>
  <c r="J7" i="55"/>
  <c r="O7" i="55"/>
  <c r="N7" i="55"/>
  <c r="M7" i="55"/>
  <c r="I14" i="31"/>
  <c r="I10" i="31"/>
  <c r="D22" i="35"/>
  <c r="F6" i="64"/>
  <c r="H5" i="62"/>
  <c r="G5" i="62"/>
  <c r="F5" i="62"/>
  <c r="E5" i="62"/>
  <c r="H39" i="55"/>
  <c r="G39" i="55"/>
  <c r="D39" i="55"/>
  <c r="C31" i="55"/>
  <c r="B31" i="55"/>
  <c r="E37" i="64" l="1"/>
  <c r="E36" i="64"/>
  <c r="E35" i="64"/>
  <c r="E34" i="64"/>
  <c r="E33" i="64"/>
  <c r="E32" i="64"/>
  <c r="E31" i="64"/>
  <c r="H30" i="64"/>
  <c r="G30" i="64"/>
  <c r="F30" i="64"/>
  <c r="I14" i="62" s="1"/>
  <c r="E11" i="31" s="1"/>
  <c r="I11" i="31" s="1"/>
  <c r="J42" i="25"/>
  <c r="J40" i="25"/>
  <c r="J29" i="25"/>
  <c r="E30" i="64" l="1"/>
  <c r="I13" i="62" s="1"/>
  <c r="K13" i="62"/>
  <c r="I40" i="55"/>
  <c r="I39" i="55"/>
  <c r="I23" i="55"/>
  <c r="I15" i="55"/>
  <c r="E46" i="55"/>
  <c r="E45" i="55"/>
  <c r="E44" i="55"/>
  <c r="E43" i="55"/>
  <c r="E42" i="55"/>
  <c r="E41" i="55"/>
  <c r="E40" i="55"/>
  <c r="F39" i="55"/>
  <c r="E39" i="55" l="1"/>
  <c r="D31" i="55" l="1"/>
  <c r="D23" i="55"/>
  <c r="D15" i="55"/>
  <c r="D7" i="55"/>
  <c r="I6" i="55" l="1"/>
  <c r="H38" i="55"/>
  <c r="G38" i="55"/>
  <c r="F38" i="55"/>
  <c r="H37" i="55"/>
  <c r="G37" i="55"/>
  <c r="F37" i="55"/>
  <c r="H36" i="55"/>
  <c r="G36" i="55"/>
  <c r="F36" i="55"/>
  <c r="H35" i="55"/>
  <c r="G35" i="55"/>
  <c r="F35" i="55"/>
  <c r="H34" i="55"/>
  <c r="G34" i="55"/>
  <c r="F34" i="55"/>
  <c r="H33" i="55"/>
  <c r="G33" i="55"/>
  <c r="F33" i="55"/>
  <c r="H32" i="55"/>
  <c r="G32" i="55"/>
  <c r="F32" i="55"/>
  <c r="H30" i="55"/>
  <c r="G30" i="55"/>
  <c r="F30" i="55"/>
  <c r="H29" i="55"/>
  <c r="G29" i="55"/>
  <c r="F29" i="55"/>
  <c r="H28" i="55"/>
  <c r="G28" i="55"/>
  <c r="F28" i="55"/>
  <c r="H27" i="55"/>
  <c r="G27" i="55"/>
  <c r="F27" i="55"/>
  <c r="H26" i="55"/>
  <c r="G26" i="55"/>
  <c r="F26" i="55"/>
  <c r="H25" i="55"/>
  <c r="G25" i="55"/>
  <c r="F25" i="55"/>
  <c r="H24" i="55"/>
  <c r="G24" i="55"/>
  <c r="F24" i="55"/>
  <c r="H22" i="55"/>
  <c r="G22" i="55"/>
  <c r="F22" i="55"/>
  <c r="H21" i="55"/>
  <c r="G21" i="55"/>
  <c r="F21" i="55"/>
  <c r="H20" i="55"/>
  <c r="G20" i="55"/>
  <c r="F20" i="55"/>
  <c r="H19" i="55"/>
  <c r="G19" i="55"/>
  <c r="F19" i="55"/>
  <c r="H18" i="55"/>
  <c r="G18" i="55"/>
  <c r="F18" i="55"/>
  <c r="H17" i="55"/>
  <c r="G17" i="55"/>
  <c r="F17" i="55"/>
  <c r="H16" i="55"/>
  <c r="G16" i="55"/>
  <c r="F16" i="55"/>
  <c r="H14" i="55"/>
  <c r="G14" i="55"/>
  <c r="F14" i="55"/>
  <c r="H13" i="55"/>
  <c r="G13" i="55"/>
  <c r="F13" i="55"/>
  <c r="H12" i="55"/>
  <c r="G12" i="55"/>
  <c r="F12" i="55"/>
  <c r="H11" i="55"/>
  <c r="G11" i="55"/>
  <c r="F11" i="55"/>
  <c r="H10" i="55"/>
  <c r="G10" i="55"/>
  <c r="F10" i="55"/>
  <c r="H9" i="55"/>
  <c r="G9" i="55"/>
  <c r="F9" i="55"/>
  <c r="G8" i="55"/>
  <c r="H8" i="55"/>
  <c r="F8" i="55"/>
  <c r="L38" i="55"/>
  <c r="L37" i="55"/>
  <c r="L36" i="55"/>
  <c r="L35" i="55"/>
  <c r="L34" i="55"/>
  <c r="L33" i="55"/>
  <c r="L32" i="55"/>
  <c r="O31" i="55"/>
  <c r="N31" i="55"/>
  <c r="M31" i="55"/>
  <c r="E12" i="31" s="1"/>
  <c r="L46" i="55"/>
  <c r="L45" i="55"/>
  <c r="L44" i="55"/>
  <c r="L43" i="55"/>
  <c r="L42" i="55"/>
  <c r="L41" i="55"/>
  <c r="L40" i="55"/>
  <c r="O39" i="55"/>
  <c r="N13" i="31" s="1"/>
  <c r="N39" i="55"/>
  <c r="M13" i="31" s="1"/>
  <c r="M39" i="55"/>
  <c r="E14" i="31" s="1"/>
  <c r="L13" i="31" s="1"/>
  <c r="I8" i="62"/>
  <c r="E5" i="31" s="1"/>
  <c r="L11" i="31" l="1"/>
  <c r="I12" i="31"/>
  <c r="I5" i="31"/>
  <c r="L31" i="55"/>
  <c r="E12" i="55"/>
  <c r="E17" i="55"/>
  <c r="E21" i="55"/>
  <c r="E26" i="55"/>
  <c r="E30" i="55"/>
  <c r="E35" i="55"/>
  <c r="K7" i="62"/>
  <c r="L39" i="55"/>
  <c r="E9" i="55"/>
  <c r="E13" i="55"/>
  <c r="H15" i="55"/>
  <c r="E18" i="55"/>
  <c r="E22" i="55"/>
  <c r="G23" i="55"/>
  <c r="E27" i="55"/>
  <c r="E36" i="55"/>
  <c r="F7" i="55"/>
  <c r="E8" i="55"/>
  <c r="H23" i="55"/>
  <c r="F15" i="55"/>
  <c r="E16" i="55"/>
  <c r="E20" i="55"/>
  <c r="E25" i="55"/>
  <c r="E29" i="55"/>
  <c r="H31" i="55"/>
  <c r="N11" i="31" s="1"/>
  <c r="E34" i="55"/>
  <c r="E38" i="55"/>
  <c r="F31" i="55"/>
  <c r="E32" i="55"/>
  <c r="G31" i="55"/>
  <c r="M11" i="31" s="1"/>
  <c r="H7" i="55"/>
  <c r="N5" i="31" s="1"/>
  <c r="E11" i="55"/>
  <c r="G7" i="55"/>
  <c r="M5" i="31" s="1"/>
  <c r="E10" i="55"/>
  <c r="E14" i="55"/>
  <c r="G15" i="55"/>
  <c r="E19" i="55"/>
  <c r="F23" i="55"/>
  <c r="E24" i="55"/>
  <c r="E28" i="55"/>
  <c r="E33" i="55"/>
  <c r="E37" i="55"/>
  <c r="I7" i="55"/>
  <c r="B15" i="55"/>
  <c r="C15" i="55"/>
  <c r="E13" i="64"/>
  <c r="E12" i="64"/>
  <c r="E11" i="64"/>
  <c r="E10" i="64"/>
  <c r="E9" i="64"/>
  <c r="E8" i="64"/>
  <c r="E7" i="64"/>
  <c r="E53" i="64"/>
  <c r="E52" i="64"/>
  <c r="E51" i="64"/>
  <c r="E50" i="64"/>
  <c r="E49" i="64"/>
  <c r="E48" i="64"/>
  <c r="E47" i="64"/>
  <c r="H46" i="64"/>
  <c r="G46" i="64"/>
  <c r="E29" i="64"/>
  <c r="E28" i="64"/>
  <c r="E27" i="64"/>
  <c r="E26" i="64"/>
  <c r="E25" i="64"/>
  <c r="E24" i="64"/>
  <c r="E23" i="64"/>
  <c r="H22" i="64"/>
  <c r="G22" i="64"/>
  <c r="F22" i="64"/>
  <c r="I12" i="62" s="1"/>
  <c r="E9" i="31" s="1"/>
  <c r="I9" i="31" s="1"/>
  <c r="E21" i="64"/>
  <c r="E20" i="64"/>
  <c r="E19" i="64"/>
  <c r="E18" i="64"/>
  <c r="E17" i="64"/>
  <c r="E16" i="64"/>
  <c r="E15" i="64"/>
  <c r="H14" i="64"/>
  <c r="G14" i="64"/>
  <c r="F14" i="64"/>
  <c r="F5" i="64" s="1"/>
  <c r="C7" i="35" s="1"/>
  <c r="H6" i="64"/>
  <c r="H5" i="64" s="1"/>
  <c r="G6" i="64"/>
  <c r="G5" i="64" s="1"/>
  <c r="C8" i="79" l="1"/>
  <c r="C8" i="35"/>
  <c r="C14" i="35" s="1"/>
  <c r="D7" i="35"/>
  <c r="D8" i="35" s="1"/>
  <c r="E7" i="35"/>
  <c r="E8" i="35" s="1"/>
  <c r="K11" i="62"/>
  <c r="E8" i="49"/>
  <c r="E9" i="49" s="1"/>
  <c r="C17" i="49" s="1"/>
  <c r="G8" i="49"/>
  <c r="G9" i="49" s="1"/>
  <c r="C18" i="49" s="1"/>
  <c r="G6" i="55"/>
  <c r="F6" i="55"/>
  <c r="E23" i="55"/>
  <c r="H6" i="55"/>
  <c r="I10" i="62"/>
  <c r="E15" i="55"/>
  <c r="E31" i="55"/>
  <c r="E7" i="55"/>
  <c r="C23" i="55"/>
  <c r="B7" i="55"/>
  <c r="C7" i="55"/>
  <c r="B23" i="55"/>
  <c r="E46" i="64"/>
  <c r="E14" i="64"/>
  <c r="I9" i="62" s="1"/>
  <c r="E22" i="64"/>
  <c r="I11" i="62" s="1"/>
  <c r="E6" i="64"/>
  <c r="E5" i="64" l="1"/>
  <c r="I6" i="62"/>
  <c r="K5" i="62" s="1"/>
  <c r="E7" i="31"/>
  <c r="I7" i="31" s="1"/>
  <c r="F14" i="35"/>
  <c r="E14" i="35"/>
  <c r="C9" i="79"/>
  <c r="C15" i="35"/>
  <c r="E15" i="35" s="1"/>
  <c r="F8" i="35"/>
  <c r="F7" i="35"/>
  <c r="E6" i="55"/>
  <c r="K9" i="62"/>
  <c r="C8" i="49"/>
  <c r="C9" i="49" s="1"/>
  <c r="C16" i="49" s="1"/>
  <c r="I7" i="62"/>
  <c r="I5" i="62" s="1"/>
  <c r="L14" i="55"/>
  <c r="L13" i="55"/>
  <c r="L12" i="55"/>
  <c r="L11" i="55"/>
  <c r="L10" i="55"/>
  <c r="L9" i="55"/>
  <c r="L8" i="55"/>
  <c r="L7" i="55" s="1"/>
  <c r="L22" i="55"/>
  <c r="L21" i="55"/>
  <c r="L20" i="55"/>
  <c r="L19" i="55"/>
  <c r="L18" i="55"/>
  <c r="L17" i="55"/>
  <c r="L16" i="55"/>
  <c r="O15" i="55"/>
  <c r="N15" i="55"/>
  <c r="M15" i="55"/>
  <c r="L30" i="55"/>
  <c r="L29" i="55"/>
  <c r="L28" i="55"/>
  <c r="L27" i="55"/>
  <c r="L26" i="55"/>
  <c r="L25" i="55"/>
  <c r="L24" i="55"/>
  <c r="O23" i="55"/>
  <c r="N9" i="31" s="1"/>
  <c r="N23" i="55"/>
  <c r="M9" i="31" s="1"/>
  <c r="M23" i="55"/>
  <c r="E10" i="31" s="1"/>
  <c r="L9" i="31" s="1"/>
  <c r="I24" i="55"/>
  <c r="I8" i="55"/>
  <c r="I16" i="55"/>
  <c r="E6" i="31"/>
  <c r="I6" i="31" l="1"/>
  <c r="L5" i="31"/>
  <c r="E8" i="31"/>
  <c r="M6" i="55"/>
  <c r="M7" i="31"/>
  <c r="F8" i="49" s="1"/>
  <c r="F9" i="49" s="1"/>
  <c r="N6" i="55"/>
  <c r="N7" i="31"/>
  <c r="H8" i="49" s="1"/>
  <c r="H9" i="49" s="1"/>
  <c r="O6" i="55"/>
  <c r="C19" i="49"/>
  <c r="F15" i="35"/>
  <c r="C21" i="35"/>
  <c r="C24" i="49" s="1"/>
  <c r="I8" i="49"/>
  <c r="I9" i="49" s="1"/>
  <c r="L23" i="55"/>
  <c r="L15" i="55"/>
  <c r="G15" i="79" l="1"/>
  <c r="D18" i="49"/>
  <c r="D17" i="49"/>
  <c r="E15" i="79"/>
  <c r="L7" i="31"/>
  <c r="D8" i="49" s="1"/>
  <c r="I8" i="31"/>
  <c r="C25" i="49"/>
  <c r="L6" i="55"/>
  <c r="F21" i="35"/>
  <c r="F22" i="35" s="1"/>
  <c r="E21" i="35"/>
  <c r="E22" i="35" s="1"/>
  <c r="C22" i="35"/>
  <c r="D13" i="31"/>
  <c r="D9" i="31"/>
  <c r="D7" i="31"/>
  <c r="D5" i="31"/>
  <c r="E17" i="66" l="1"/>
  <c r="J17" i="66" s="1"/>
  <c r="J18" i="66" s="1"/>
  <c r="F18" i="49"/>
  <c r="I18" i="49"/>
  <c r="H18" i="49"/>
  <c r="G18" i="49"/>
  <c r="I17" i="49"/>
  <c r="H17" i="49"/>
  <c r="G17" i="49"/>
  <c r="F17" i="49"/>
  <c r="J8" i="49"/>
  <c r="D17" i="66" s="1"/>
  <c r="D18" i="66" s="1"/>
  <c r="D9" i="49"/>
  <c r="F9" i="79"/>
  <c r="E16" i="79"/>
  <c r="G9" i="79"/>
  <c r="G16" i="79"/>
  <c r="I17" i="66" l="1"/>
  <c r="G17" i="66"/>
  <c r="E18" i="66"/>
  <c r="K18" i="66" s="1"/>
  <c r="K17" i="66"/>
  <c r="D16" i="49"/>
  <c r="I16" i="49" s="1"/>
  <c r="I19" i="49" s="1"/>
  <c r="D18" i="67"/>
  <c r="J9" i="49"/>
  <c r="D25" i="67" s="1"/>
  <c r="H16" i="49"/>
  <c r="H19" i="49" s="1"/>
  <c r="G16" i="49"/>
  <c r="G19" i="49" s="1"/>
  <c r="E9" i="79"/>
  <c r="C15" i="79"/>
  <c r="I15" i="79" s="1"/>
  <c r="H8" i="79"/>
  <c r="H9" i="79" s="1"/>
  <c r="D8" i="79"/>
  <c r="D9" i="79" s="1"/>
  <c r="D19" i="49"/>
  <c r="D24" i="49" s="1"/>
  <c r="K9" i="49"/>
  <c r="F16" i="49" l="1"/>
  <c r="F19" i="49" s="1"/>
  <c r="I18" i="66"/>
  <c r="G18" i="66"/>
  <c r="F25" i="67"/>
  <c r="D26" i="67"/>
  <c r="F26" i="67" s="1"/>
  <c r="G25" i="67"/>
  <c r="G26" i="67" s="1"/>
  <c r="G18" i="67"/>
  <c r="G19" i="67" s="1"/>
  <c r="D19" i="67"/>
  <c r="F19" i="67" s="1"/>
  <c r="F18" i="67"/>
  <c r="H24" i="49"/>
  <c r="H25" i="49" s="1"/>
  <c r="F24" i="49"/>
  <c r="F25" i="49" s="1"/>
  <c r="I24" i="49"/>
  <c r="I25" i="49" s="1"/>
  <c r="G24" i="49"/>
  <c r="G25" i="49" s="1"/>
  <c r="D25" i="49"/>
  <c r="C16" i="79"/>
  <c r="I16" i="79"/>
  <c r="C16" i="35" l="1"/>
  <c r="C17" i="35" s="1"/>
  <c r="F16" i="35" l="1"/>
  <c r="E16" i="35"/>
  <c r="E17" i="35" l="1"/>
  <c r="F17" i="35"/>
  <c r="K21" i="30" l="1"/>
</calcChain>
</file>

<file path=xl/comments1.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1.具体的な事業内容
2.事業の対象（誰に対し）、何を（どんな品目）、取組の数値目標
3.取組実施後見込める輸出額
上記３点を記載してください。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9"/>
            <color indexed="81"/>
            <rFont val="MS P ゴシック"/>
            <family val="3"/>
            <charset val="128"/>
          </rPr>
          <t xml:space="preserve">【「具体的な内容」の記載の注意点】
Ｋ①
　1.いつ　2.どこで　3.どのように実施し　4.どんな編成となるか（役割、人数）
Ｋ②、③、④
1.どこで（方法、ツール）　2.誰に対し（人数等規模）　3.どのように実施し
4.どのくらいの結果が見込めるか
これらを具体的に記載してください。
</t>
        </r>
      </text>
    </comment>
  </commentList>
</comments>
</file>

<file path=xl/comments3.xml><?xml version="1.0" encoding="utf-8"?>
<comments xmlns="http://schemas.openxmlformats.org/spreadsheetml/2006/main">
  <authors>
    <author>作成者</author>
  </authors>
  <commentList>
    <comment ref="D3" authorId="0" shapeId="0">
      <text>
        <r>
          <rPr>
            <sz val="10"/>
            <color indexed="81"/>
            <rFont val="MS P ゴシック"/>
            <family val="3"/>
            <charset val="128"/>
          </rPr>
          <t>【記載の注意点】
開催日時・期間（〇月中旬より〇日間など）、それに向けての準備スケジュール（企画、交渉、手配などをいつ行うのか）、フォロースケジュール（何をいつ）を記載してください。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D12" authorId="0" shapeId="0">
      <text>
        <r>
          <rPr>
            <sz val="9"/>
            <color indexed="81"/>
            <rFont val="ＭＳ Ｐゴシック"/>
            <family val="3"/>
            <charset val="128"/>
          </rPr>
          <t>前年度同じ事業の補助金の交付を受けている場合は入力してください。前年度実績が無い場合は「0」と入力して下さい。</t>
        </r>
      </text>
    </comment>
    <comment ref="D19" authorId="0" shapeId="0">
      <text>
        <r>
          <rPr>
            <sz val="9"/>
            <color indexed="81"/>
            <rFont val="ＭＳ Ｐゴシック"/>
            <family val="3"/>
            <charset val="128"/>
          </rPr>
          <t>前年度同じ事業の補助金の交付を受けている場合は入力してください。前年度実績が無い場合は「0」と入力して下さい。</t>
        </r>
      </text>
    </comment>
  </commentList>
</comments>
</file>

<file path=xl/comments5.xml><?xml version="1.0" encoding="utf-8"?>
<comments xmlns="http://schemas.openxmlformats.org/spreadsheetml/2006/main">
  <authors>
    <author>作成者</author>
  </authors>
  <commentList>
    <comment ref="I16" authorId="0" shapeId="0">
      <text>
        <r>
          <rPr>
            <b/>
            <sz val="9"/>
            <color indexed="81"/>
            <rFont val="MS P ゴシック"/>
            <family val="3"/>
            <charset val="128"/>
          </rPr>
          <t>2回目以降の申請の場合日付を入力してください</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【記載の注意点】
開催日時・期間（〇月中旬より〇日間など）、それに向けての準備スケジュール（企画、交渉、手配などをいつ行うのか）、フォロースケジュール（何をいつ）を記載してください。</t>
        </r>
      </text>
    </comment>
  </commentList>
</comments>
</file>

<file path=xl/comments7.xml><?xml version="1.0" encoding="utf-8"?>
<comments xmlns="http://schemas.openxmlformats.org/spreadsheetml/2006/main">
  <authors>
    <author>作成者</author>
  </authors>
  <commentList>
    <comment ref="C4" authorId="0" shapeId="0">
      <text>
        <r>
          <rPr>
            <sz val="9"/>
            <color indexed="81"/>
            <rFont val="MS P ゴシック"/>
            <family val="3"/>
            <charset val="128"/>
          </rPr>
          <t>⑧１.記載の内容を要約して入力してください。</t>
        </r>
      </text>
    </comment>
    <comment ref="K4" authorId="0" shapeId="0">
      <text>
        <r>
          <rPr>
            <sz val="9"/>
            <color indexed="81"/>
            <rFont val="MS P ゴシック"/>
            <family val="3"/>
            <charset val="128"/>
          </rPr>
          <t>実績額は令和４年度の会計年度終了後に入力してください。</t>
        </r>
      </text>
    </comment>
    <comment ref="M4" authorId="0" shapeId="0">
      <text>
        <r>
          <rPr>
            <sz val="9"/>
            <color indexed="81"/>
            <rFont val="MS P ゴシック"/>
            <family val="3"/>
            <charset val="128"/>
          </rPr>
          <t>実績額は令和５年度の会計年度終了後に入力してください。</t>
        </r>
      </text>
    </comment>
    <comment ref="K13" authorId="0" shapeId="0">
      <text>
        <r>
          <rPr>
            <sz val="9"/>
            <color indexed="81"/>
            <rFont val="MS P ゴシック"/>
            <family val="3"/>
            <charset val="128"/>
          </rPr>
          <t>実績は令和４年度の会計年度終了後に入力してください。</t>
        </r>
      </text>
    </comment>
    <comment ref="O13" authorId="0" shapeId="0">
      <text>
        <r>
          <rPr>
            <sz val="9"/>
            <color indexed="81"/>
            <rFont val="MS P ゴシック"/>
            <family val="3"/>
            <charset val="128"/>
          </rPr>
          <t>実績は令和５年度の会計年度終了後に入力してください。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MS P ゴシック"/>
            <family val="3"/>
            <charset val="128"/>
          </rPr>
          <t xml:space="preserve">令和4年度報告（R5年8月）の時は行番号「18」右の「＋」をクリックすると様式が表示されます。
令和4年度報告（R6年8月）の時は行番号「26」右の「＋」をクリックすると様式が表示されます。
印刷は該当年度の部分のみで構いません。
</t>
        </r>
      </text>
    </comment>
  </commentList>
</comments>
</file>

<file path=xl/sharedStrings.xml><?xml version="1.0" encoding="utf-8"?>
<sst xmlns="http://schemas.openxmlformats.org/spreadsheetml/2006/main" count="1084" uniqueCount="564">
  <si>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</si>
  <si>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</si>
  <si>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総合プロデュースマーケティング支援申請様式集</t>
    <rPh sb="17" eb="19">
      <t>シンセイ</t>
    </rPh>
    <rPh sb="19" eb="21">
      <t>ヨウシキ</t>
    </rPh>
    <rPh sb="21" eb="22">
      <t>シュウ</t>
    </rPh>
    <phoneticPr fontId="1"/>
  </si>
  <si>
    <t>★遂行状況報告書兼概算払い請求書　様式⑤</t>
    <rPh sb="1" eb="12">
      <t>スイコウジョウキョウホウコクショケンガイサンバラ</t>
    </rPh>
    <rPh sb="13" eb="16">
      <t>セイキュウショ</t>
    </rPh>
    <rPh sb="17" eb="19">
      <t>ヨウシキ</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</si>
  <si>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</si>
  <si>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</si>
  <si>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</si>
  <si>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</si>
  <si>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</si>
  <si>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</si>
  <si>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</si>
  <si>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</si>
  <si>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</si>
  <si>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</si>
  <si>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</si>
  <si>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</si>
  <si>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</si>
  <si>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</si>
  <si>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r>
      <rPr>
        <u/>
        <sz val="11"/>
        <color theme="10"/>
        <rFont val="ＭＳ 明朝"/>
        <family val="1"/>
        <charset val="128"/>
      </rPr>
      <t>申請事業の内容（輸出重点品目の総合プロデュースマーケティング支援）</t>
    </r>
    <rPh sb="0" eb="2">
      <t>シンセイ</t>
    </rPh>
    <rPh sb="2" eb="4">
      <t>ジギョウ</t>
    </rPh>
    <rPh sb="5" eb="7">
      <t>ナイヨウ</t>
    </rPh>
    <rPh sb="8" eb="10">
      <t>ユシュツ</t>
    </rPh>
    <rPh sb="10" eb="12">
      <t>ジュウテン</t>
    </rPh>
    <rPh sb="12" eb="14">
      <t>ヒンモク</t>
    </rPh>
    <rPh sb="15" eb="17">
      <t>ソウゴウ</t>
    </rPh>
    <rPh sb="30" eb="32">
      <t>シエン</t>
    </rPh>
    <phoneticPr fontId="1"/>
  </si>
  <si>
    <r>
      <rPr>
        <u/>
        <sz val="11"/>
        <color theme="10"/>
        <rFont val="ＭＳ 明朝"/>
        <family val="1"/>
        <charset val="128"/>
      </rPr>
      <t>５．</t>
    </r>
    <phoneticPr fontId="1"/>
  </si>
  <si>
    <r>
      <rPr>
        <u/>
        <sz val="11"/>
        <color theme="10"/>
        <rFont val="ＭＳ 明朝"/>
        <family val="1"/>
        <charset val="128"/>
      </rPr>
      <t>事業のスケジュール（輸出重点品目の総合プロデュースマーケティング支援）</t>
    </r>
    <rPh sb="0" eb="2">
      <t>ジギョウ</t>
    </rPh>
    <rPh sb="10" eb="12">
      <t>ユシュツ</t>
    </rPh>
    <rPh sb="12" eb="14">
      <t>ジュウテン</t>
    </rPh>
    <rPh sb="14" eb="16">
      <t>ヒンモク</t>
    </rPh>
    <rPh sb="17" eb="19">
      <t>ソウゴウ</t>
    </rPh>
    <rPh sb="32" eb="34">
      <t>シエン</t>
    </rPh>
    <phoneticPr fontId="1"/>
  </si>
  <si>
    <r>
      <rPr>
        <u/>
        <sz val="11"/>
        <color theme="10"/>
        <rFont val="ＭＳ 明朝"/>
        <family val="1"/>
        <charset val="128"/>
      </rPr>
      <t>６．</t>
    </r>
    <phoneticPr fontId="1"/>
  </si>
  <si>
    <r>
      <rPr>
        <u/>
        <sz val="11"/>
        <color theme="10"/>
        <rFont val="ＭＳ 明朝"/>
        <family val="1"/>
        <charset val="128"/>
      </rPr>
      <t>成果目標（輸出重点品目の総合プロデュースマーケティング支援）</t>
    </r>
    <rPh sb="0" eb="2">
      <t>セイカ</t>
    </rPh>
    <rPh sb="2" eb="4">
      <t>モクヒョウ</t>
    </rPh>
    <rPh sb="5" eb="7">
      <t>ユシュツ</t>
    </rPh>
    <rPh sb="7" eb="9">
      <t>ジュウテン</t>
    </rPh>
    <rPh sb="9" eb="11">
      <t>ヒンモク</t>
    </rPh>
    <rPh sb="12" eb="14">
      <t>ソウゴウ</t>
    </rPh>
    <rPh sb="27" eb="29">
      <t>シエン</t>
    </rPh>
    <phoneticPr fontId="1"/>
  </si>
  <si>
    <r>
      <rPr>
        <u/>
        <sz val="11"/>
        <color theme="10"/>
        <rFont val="ＭＳ 明朝"/>
        <family val="1"/>
        <charset val="128"/>
      </rPr>
      <t>７．</t>
    </r>
    <phoneticPr fontId="1"/>
  </si>
  <si>
    <r>
      <rPr>
        <u/>
        <sz val="11"/>
        <color theme="10"/>
        <rFont val="ＭＳ 明朝"/>
        <family val="1"/>
        <charset val="128"/>
      </rPr>
      <t>積算内訳（輸出重点品目の総合プロデュースマーケティング支援）</t>
    </r>
    <rPh sb="0" eb="2">
      <t>セキサン</t>
    </rPh>
    <rPh sb="2" eb="4">
      <t>ウチワケ</t>
    </rPh>
    <rPh sb="5" eb="7">
      <t>ユシュツ</t>
    </rPh>
    <rPh sb="7" eb="9">
      <t>ジュウテン</t>
    </rPh>
    <rPh sb="9" eb="11">
      <t>ヒンモク</t>
    </rPh>
    <rPh sb="12" eb="14">
      <t>ソウゴウ</t>
    </rPh>
    <rPh sb="27" eb="29">
      <t>シエン</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</si>
  <si>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</si>
  <si>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</si>
  <si>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</si>
  <si>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</si>
  <si>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</si>
  <si>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</si>
  <si>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</si>
  <si>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</si>
  <si>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</si>
  <si>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</si>
  <si>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</si>
  <si>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</si>
  <si>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color theme="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</si>
  <si>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</si>
  <si>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</si>
  <si>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</si>
  <si>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</si>
  <si>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</si>
  <si>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t>(1)</t>
    <phoneticPr fontId="1"/>
  </si>
  <si>
    <r>
      <rPr>
        <sz val="11"/>
        <rFont val="ＭＳ 明朝"/>
        <family val="1"/>
        <charset val="128"/>
      </rPr>
      <t>収入の部</t>
    </r>
    <rPh sb="0" eb="2">
      <t>シュウニュウ</t>
    </rPh>
    <rPh sb="3" eb="4">
      <t>ブ</t>
    </rPh>
    <phoneticPr fontId="1"/>
  </si>
  <si>
    <t>(2)</t>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</si>
  <si>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</si>
  <si>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</si>
  <si>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</si>
  <si>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</si>
  <si>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</si>
  <si>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</si>
  <si>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</si>
  <si>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</si>
  <si>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</si>
  <si>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</si>
  <si>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名　　　　称</t>
    <rPh sb="0" eb="1">
      <t>メイ</t>
    </rPh>
    <rPh sb="5" eb="6">
      <t>ショウ</t>
    </rPh>
    <phoneticPr fontId="1"/>
  </si>
  <si>
    <r>
      <rPr>
        <sz val="12"/>
        <rFont val="ＭＳ 明朝"/>
        <family val="1"/>
        <charset val="128"/>
      </rPr>
      <t>代表者氏名</t>
    </r>
    <rPh sb="0" eb="3">
      <t>ダイヒョウシャ</t>
    </rPh>
    <rPh sb="3" eb="5">
      <t>シメイ</t>
    </rPh>
    <phoneticPr fontId="1"/>
  </si>
  <si>
    <t>分野・テーマ別の海外販路開拓等への支援強化事業の実施計画の承認申請及び、同補助金の交付申請について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ショウニン</t>
    </rPh>
    <rPh sb="31" eb="33">
      <t>シンセイ</t>
    </rPh>
    <phoneticPr fontId="1"/>
  </si>
  <si>
    <t>　標記について、別添１から別添２のとおり関係書類を添えて提出いたします。</t>
    <rPh sb="1" eb="3">
      <t>ヒョウキ</t>
    </rPh>
    <rPh sb="8" eb="10">
      <t>ベッテン</t>
    </rPh>
    <rPh sb="13" eb="15">
      <t>ベッテン</t>
    </rPh>
    <rPh sb="20" eb="22">
      <t>カンケイ</t>
    </rPh>
    <rPh sb="22" eb="24">
      <t>ショルイ</t>
    </rPh>
    <rPh sb="25" eb="26">
      <t>ソ</t>
    </rPh>
    <rPh sb="28" eb="30">
      <t>テイシュツ</t>
    </rPh>
    <phoneticPr fontId="1"/>
  </si>
  <si>
    <t>輸出重点品目の総合プロデュースマーケティング支援事業</t>
    <rPh sb="0" eb="2">
      <t>ゆしゅつ</t>
    </rPh>
    <rPh sb="2" eb="6">
      <t>じゅうてんひんもく</t>
    </rPh>
    <rPh sb="7" eb="9">
      <t>そうごう</t>
    </rPh>
    <rPh sb="22" eb="24">
      <t>しえん</t>
    </rPh>
    <rPh sb="24" eb="26">
      <t>じぎょう</t>
    </rPh>
    <phoneticPr fontId="1" type="Hiragana"/>
  </si>
  <si>
    <r>
      <rPr>
        <sz val="14"/>
        <color theme="1"/>
        <rFont val="ＭＳ 明朝"/>
        <family val="1"/>
        <charset val="128"/>
      </rPr>
      <t>実施計画書</t>
    </r>
    <phoneticPr fontId="1" type="Hiragana"/>
  </si>
  <si>
    <r>
      <rPr>
        <b/>
        <sz val="12"/>
        <color theme="1"/>
        <rFont val="ＭＳ 明朝"/>
        <family val="1"/>
        <charset val="128"/>
      </rPr>
      <t>１．事業実施者の概要</t>
    </r>
    <rPh sb="2" eb="4">
      <t>ジギョウ</t>
    </rPh>
    <rPh sb="4" eb="6">
      <t>ジッシ</t>
    </rPh>
    <rPh sb="6" eb="7">
      <t>シャ</t>
    </rPh>
    <rPh sb="8" eb="10">
      <t>ガイヨウ</t>
    </rPh>
    <phoneticPr fontId="1"/>
  </si>
  <si>
    <r>
      <rPr>
        <sz val="11"/>
        <color theme="1"/>
        <rFont val="ＭＳ 明朝"/>
        <family val="1"/>
        <charset val="128"/>
      </rPr>
      <t>（５）設立目的</t>
    </r>
    <rPh sb="3" eb="5">
      <t>セツリツ</t>
    </rPh>
    <rPh sb="5" eb="7">
      <t>モクテキ</t>
    </rPh>
    <phoneticPr fontId="1"/>
  </si>
  <si>
    <r>
      <rPr>
        <sz val="11"/>
        <color theme="1"/>
        <rFont val="ＭＳ 明朝"/>
        <family val="1"/>
        <charset val="128"/>
      </rPr>
      <t>（１）事業実施者の名称</t>
    </r>
    <rPh sb="3" eb="5">
      <t>ジギョウ</t>
    </rPh>
    <rPh sb="5" eb="7">
      <t>ジッシ</t>
    </rPh>
    <rPh sb="7" eb="8">
      <t>シャ</t>
    </rPh>
    <rPh sb="9" eb="11">
      <t>メイショウ</t>
    </rPh>
    <phoneticPr fontId="1"/>
  </si>
  <si>
    <r>
      <rPr>
        <sz val="11"/>
        <color theme="1"/>
        <rFont val="ＭＳ 明朝"/>
        <family val="1"/>
        <charset val="128"/>
      </rPr>
      <t>ふりがな</t>
    </r>
    <phoneticPr fontId="1"/>
  </si>
  <si>
    <r>
      <rPr>
        <sz val="11"/>
        <color theme="1"/>
        <rFont val="ＭＳ 明朝"/>
        <family val="1"/>
        <charset val="128"/>
      </rPr>
      <t>事業実施者名</t>
    </r>
    <rPh sb="0" eb="2">
      <t>ジギョウ</t>
    </rPh>
    <rPh sb="2" eb="4">
      <t>ジッシ</t>
    </rPh>
    <rPh sb="4" eb="5">
      <t>シャ</t>
    </rPh>
    <rPh sb="5" eb="6">
      <t>メイ</t>
    </rPh>
    <phoneticPr fontId="1"/>
  </si>
  <si>
    <r>
      <rPr>
        <sz val="11"/>
        <color theme="1"/>
        <rFont val="ＭＳ 明朝"/>
        <family val="1"/>
        <charset val="128"/>
      </rPr>
      <t>（２）主たる事務所の所在地</t>
    </r>
    <rPh sb="3" eb="4">
      <t>シュ</t>
    </rPh>
    <rPh sb="6" eb="8">
      <t>ジム</t>
    </rPh>
    <rPh sb="8" eb="9">
      <t>ショ</t>
    </rPh>
    <rPh sb="10" eb="13">
      <t>ショザイチ</t>
    </rPh>
    <phoneticPr fontId="1"/>
  </si>
  <si>
    <r>
      <rPr>
        <sz val="11"/>
        <color theme="1"/>
        <rFont val="ＭＳ 明朝"/>
        <family val="1"/>
        <charset val="128"/>
      </rPr>
      <t>〒</t>
    </r>
    <phoneticPr fontId="1"/>
  </si>
  <si>
    <r>
      <rPr>
        <sz val="11"/>
        <color theme="1"/>
        <rFont val="ＭＳ 明朝"/>
        <family val="1"/>
        <charset val="128"/>
      </rPr>
      <t>所在地</t>
    </r>
    <rPh sb="0" eb="3">
      <t>ショザイチ</t>
    </rPh>
    <phoneticPr fontId="1"/>
  </si>
  <si>
    <r>
      <rPr>
        <sz val="11"/>
        <color theme="1"/>
        <rFont val="ＭＳ 明朝"/>
        <family val="1"/>
        <charset val="128"/>
      </rPr>
      <t>（３）代表者の役職名及び氏名</t>
    </r>
    <rPh sb="3" eb="6">
      <t>ダイヒョウシャ</t>
    </rPh>
    <rPh sb="7" eb="10">
      <t>ヤクショクメイ</t>
    </rPh>
    <rPh sb="10" eb="11">
      <t>オヨ</t>
    </rPh>
    <rPh sb="12" eb="14">
      <t>シメイ</t>
    </rPh>
    <phoneticPr fontId="1"/>
  </si>
  <si>
    <r>
      <rPr>
        <sz val="11"/>
        <color theme="1"/>
        <rFont val="ＭＳ 明朝"/>
        <family val="1"/>
        <charset val="128"/>
      </rPr>
      <t>役職</t>
    </r>
    <rPh sb="0" eb="2">
      <t>ヤクショク</t>
    </rPh>
    <phoneticPr fontId="1"/>
  </si>
  <si>
    <r>
      <rPr>
        <sz val="11"/>
        <color theme="1"/>
        <rFont val="ＭＳ 明朝"/>
        <family val="1"/>
        <charset val="128"/>
      </rPr>
      <t>氏名</t>
    </r>
    <rPh sb="0" eb="2">
      <t>シメイ</t>
    </rPh>
    <phoneticPr fontId="1"/>
  </si>
  <si>
    <r>
      <rPr>
        <sz val="11"/>
        <color theme="1"/>
        <rFont val="ＭＳ 明朝"/>
        <family val="1"/>
        <charset val="128"/>
      </rPr>
      <t>（４）事業担当者の連絡先</t>
    </r>
    <rPh sb="3" eb="5">
      <t>ジギョウ</t>
    </rPh>
    <rPh sb="5" eb="8">
      <t>タントウシャ</t>
    </rPh>
    <rPh sb="9" eb="11">
      <t>レンラク</t>
    </rPh>
    <rPh sb="11" eb="12">
      <t>サキ</t>
    </rPh>
    <phoneticPr fontId="1"/>
  </si>
  <si>
    <r>
      <rPr>
        <sz val="11"/>
        <color theme="1"/>
        <rFont val="ＭＳ 明朝"/>
        <family val="1"/>
        <charset val="128"/>
      </rPr>
      <t>所属</t>
    </r>
    <rPh sb="0" eb="2">
      <t>ショゾク</t>
    </rPh>
    <phoneticPr fontId="1"/>
  </si>
  <si>
    <r>
      <rPr>
        <sz val="11"/>
        <color theme="1"/>
        <rFont val="ＭＳ 明朝"/>
        <family val="1"/>
        <charset val="128"/>
      </rPr>
      <t>役職</t>
    </r>
    <phoneticPr fontId="1" type="Hiragana"/>
  </si>
  <si>
    <r>
      <rPr>
        <sz val="11"/>
        <color theme="1"/>
        <rFont val="ＭＳ 明朝"/>
        <family val="1"/>
        <charset val="128"/>
      </rPr>
      <t>氏名</t>
    </r>
    <rPh sb="0" eb="2">
      <t>しめい</t>
    </rPh>
    <phoneticPr fontId="50" type="Hiragana" alignment="center"/>
  </si>
  <si>
    <t>TEL</t>
    <phoneticPr fontId="1"/>
  </si>
  <si>
    <r>
      <rPr>
        <sz val="11"/>
        <color theme="1"/>
        <rFont val="ＭＳ 明朝"/>
        <family val="1"/>
        <charset val="128"/>
      </rPr>
      <t>（６）設立年月日</t>
    </r>
    <rPh sb="3" eb="5">
      <t>セツリツ</t>
    </rPh>
    <rPh sb="5" eb="8">
      <t>ネンガッピ</t>
    </rPh>
    <phoneticPr fontId="1"/>
  </si>
  <si>
    <t>e-mail</t>
    <phoneticPr fontId="1"/>
  </si>
  <si>
    <r>
      <rPr>
        <sz val="11"/>
        <color theme="1"/>
        <rFont val="ＭＳ 明朝"/>
        <family val="1"/>
        <charset val="128"/>
      </rPr>
      <t>（７）過去の類似・関連事業の実績、実施内容等</t>
    </r>
    <phoneticPr fontId="1"/>
  </si>
  <si>
    <r>
      <rPr>
        <sz val="11"/>
        <color theme="1"/>
        <rFont val="ＭＳ 明朝"/>
        <family val="1"/>
        <charset val="128"/>
      </rPr>
      <t>（９）重複申請の有無</t>
    </r>
    <phoneticPr fontId="1"/>
  </si>
  <si>
    <r>
      <rPr>
        <sz val="11"/>
        <rFont val="ＭＳ 明朝"/>
        <family val="1"/>
        <charset val="128"/>
      </rPr>
      <t>▼をクリックして選択</t>
    </r>
  </si>
  <si>
    <t xml:space="preserve">
</t>
    <phoneticPr fontId="1" type="Hiragana"/>
  </si>
  <si>
    <r>
      <rPr>
        <sz val="11"/>
        <color theme="1"/>
        <rFont val="ＭＳ 明朝"/>
        <family val="1"/>
        <charset val="128"/>
      </rPr>
      <t>（８）事業担当者の業績等</t>
    </r>
    <phoneticPr fontId="1"/>
  </si>
  <si>
    <r>
      <rPr>
        <sz val="11"/>
        <color theme="1"/>
        <rFont val="ＭＳ 明朝"/>
        <family val="1"/>
        <charset val="128"/>
      </rPr>
      <t>（１０）過去３年以内における補助金等の交付決定の取消や事業実施計画の変更の原因となる行為の有無及びその概要</t>
    </r>
    <phoneticPr fontId="1"/>
  </si>
  <si>
    <t>２．申請事業の目的（輸出重点品目の総合プロデュースマーケティング支援）</t>
    <rPh sb="2" eb="4">
      <t>シンセイ</t>
    </rPh>
    <rPh sb="4" eb="6">
      <t>ジギョウ</t>
    </rPh>
    <rPh sb="7" eb="9">
      <t>モクテキ</t>
    </rPh>
    <phoneticPr fontId="1"/>
  </si>
  <si>
    <r>
      <rPr>
        <sz val="11"/>
        <color theme="1"/>
        <rFont val="ＭＳ 明朝"/>
        <family val="1"/>
        <charset val="128"/>
      </rPr>
      <t>（１）申請事業の目的（全申請者対象）</t>
    </r>
    <rPh sb="3" eb="5">
      <t>シンセイ</t>
    </rPh>
    <rPh sb="5" eb="7">
      <t>ジギョウ</t>
    </rPh>
    <rPh sb="8" eb="10">
      <t>モクテキ</t>
    </rPh>
    <phoneticPr fontId="1"/>
  </si>
  <si>
    <r>
      <rPr>
        <sz val="11"/>
        <color theme="1"/>
        <rFont val="ＭＳ 明朝"/>
        <family val="1"/>
        <charset val="128"/>
      </rPr>
      <t>（２）過年度からの改善点（過年度申請者）</t>
    </r>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</si>
  <si>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</si>
  <si>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</si>
  <si>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４．申請事業の内容（輸出重点品目の総合プロデュースマーケティング支援）</t>
    <rPh sb="10" eb="12">
      <t>ユシュツ</t>
    </rPh>
    <rPh sb="12" eb="14">
      <t>ジュウテン</t>
    </rPh>
    <rPh sb="14" eb="16">
      <t>ヒンモク</t>
    </rPh>
    <rPh sb="17" eb="19">
      <t>ソウゴウ</t>
    </rPh>
    <rPh sb="32" eb="34">
      <t>シエン</t>
    </rPh>
    <phoneticPr fontId="1"/>
  </si>
  <si>
    <t>取組
番号</t>
    <rPh sb="0" eb="2">
      <t>トリクミ</t>
    </rPh>
    <rPh sb="3" eb="5">
      <t>バンゴウ</t>
    </rPh>
    <phoneticPr fontId="1"/>
  </si>
  <si>
    <t>取組</t>
    <rPh sb="0" eb="2">
      <t>トリクミ</t>
    </rPh>
    <phoneticPr fontId="1"/>
  </si>
  <si>
    <t>実施国・地域</t>
    <rPh sb="0" eb="2">
      <t>ジッシ</t>
    </rPh>
    <rPh sb="2" eb="3">
      <t>コク</t>
    </rPh>
    <rPh sb="4" eb="6">
      <t>チイキ</t>
    </rPh>
    <phoneticPr fontId="1"/>
  </si>
  <si>
    <t>具体的な内容</t>
    <rPh sb="0" eb="3">
      <t>グタイテキ</t>
    </rPh>
    <rPh sb="4" eb="6">
      <t>ナイヨウ</t>
    </rPh>
    <phoneticPr fontId="1"/>
  </si>
  <si>
    <t>Ｋ①</t>
    <phoneticPr fontId="1"/>
  </si>
  <si>
    <t>総合的プロデュースチームの編成</t>
    <phoneticPr fontId="1"/>
  </si>
  <si>
    <t>※「行」の幅は調整できますが、行や列の削除・結合はしないでください。</t>
    <rPh sb="5" eb="6">
      <t>ハバ</t>
    </rPh>
    <rPh sb="7" eb="9">
      <t>チョウセイ</t>
    </rPh>
    <rPh sb="15" eb="16">
      <t>ギョウ</t>
    </rPh>
    <rPh sb="17" eb="18">
      <t>レツ</t>
    </rPh>
    <rPh sb="19" eb="21">
      <t>サクジョ</t>
    </rPh>
    <rPh sb="22" eb="24">
      <t>ケツゴウ</t>
    </rPh>
    <phoneticPr fontId="1"/>
  </si>
  <si>
    <t>Ｋ②</t>
    <phoneticPr fontId="1"/>
  </si>
  <si>
    <t>プロデュース商品の発掘選定</t>
    <phoneticPr fontId="1"/>
  </si>
  <si>
    <t>Ｋ③</t>
    <phoneticPr fontId="1"/>
  </si>
  <si>
    <t>取組市場でのマーケティング</t>
    <phoneticPr fontId="1"/>
  </si>
  <si>
    <t>Ｋ④</t>
    <phoneticPr fontId="1"/>
  </si>
  <si>
    <t>マーケティング結果のフィードバック</t>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</si>
  <si>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</si>
  <si>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</si>
  <si>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</si>
  <si>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それぞれ「取組」ごと「実施国・地域」ごとに記載してください。</t>
    <rPh sb="5" eb="7">
      <t>トリクミ</t>
    </rPh>
    <rPh sb="11" eb="13">
      <t>ジッシ</t>
    </rPh>
    <rPh sb="13" eb="14">
      <t>クニ</t>
    </rPh>
    <rPh sb="15" eb="17">
      <t>チイキ</t>
    </rPh>
    <rPh sb="21" eb="23">
      <t>キサイ</t>
    </rPh>
    <phoneticPr fontId="1"/>
  </si>
  <si>
    <t>注3：</t>
    <rPh sb="0" eb="1">
      <t>チュウ</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</si>
  <si>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</si>
  <si>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</si>
  <si>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t>５．事業実施のスケジュール（輸出重点品目の総合プロデュースマーケティング支援）</t>
    <rPh sb="2" eb="4">
      <t>ジギョウ</t>
    </rPh>
    <rPh sb="4" eb="6">
      <t>ジッシ</t>
    </rPh>
    <phoneticPr fontId="1"/>
  </si>
  <si>
    <r>
      <rPr>
        <sz val="11"/>
        <color theme="1"/>
        <rFont val="ＭＳ 明朝"/>
        <family val="1"/>
        <charset val="128"/>
      </rPr>
      <t>番号</t>
    </r>
    <rPh sb="0" eb="2">
      <t>バンゴウ</t>
    </rPh>
    <phoneticPr fontId="1"/>
  </si>
  <si>
    <t>事業活動
（実施国・地域）</t>
    <rPh sb="0" eb="2">
      <t>ジギョウ</t>
    </rPh>
    <rPh sb="2" eb="4">
      <t>カツドウ</t>
    </rPh>
    <rPh sb="6" eb="8">
      <t>ジッシ</t>
    </rPh>
    <rPh sb="8" eb="9">
      <t>コク</t>
    </rPh>
    <rPh sb="10" eb="12">
      <t>チイキ</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</si>
  <si>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</si>
  <si>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</si>
  <si>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</si>
  <si>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</si>
  <si>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</si>
  <si>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</si>
  <si>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</si>
  <si>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</si>
  <si>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</si>
  <si>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</si>
  <si>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</si>
  <si>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</si>
  <si>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</si>
  <si>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</si>
  <si>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t>６-1．成果目標（輸出重点品目の総合プロデュースマーケティング支援）　① 定量目標</t>
    <rPh sb="4" eb="6">
      <t>セイカ</t>
    </rPh>
    <rPh sb="6" eb="8">
      <t>モクヒョウ</t>
    </rPh>
    <phoneticPr fontId="1"/>
  </si>
  <si>
    <t>単位（千円）</t>
    <rPh sb="3" eb="4">
      <t>セン</t>
    </rPh>
    <phoneticPr fontId="1"/>
  </si>
  <si>
    <t>　</t>
    <phoneticPr fontId="1"/>
  </si>
  <si>
    <t>番号</t>
    <rPh sb="0" eb="2">
      <t>バンゴウ</t>
    </rPh>
    <phoneticPr fontId="1"/>
  </si>
  <si>
    <t>事業の活動内容</t>
    <rPh sb="3" eb="5">
      <t>カツドウ</t>
    </rPh>
    <phoneticPr fontId="1"/>
  </si>
  <si>
    <t>参考
レート</t>
    <rPh sb="0" eb="2">
      <t>サンコウ</t>
    </rPh>
    <phoneticPr fontId="1"/>
  </si>
  <si>
    <t>令和２年度
実績</t>
    <rPh sb="0" eb="2">
      <t>レイワ</t>
    </rPh>
    <rPh sb="3" eb="4">
      <t>ネン</t>
    </rPh>
    <rPh sb="4" eb="5">
      <t>ド</t>
    </rPh>
    <rPh sb="6" eb="8">
      <t>ジッセキ</t>
    </rPh>
    <phoneticPr fontId="1"/>
  </si>
  <si>
    <t>令和３年度
成果目標</t>
    <rPh sb="0" eb="2">
      <t>レイワ</t>
    </rPh>
    <rPh sb="3" eb="5">
      <t>ネンド</t>
    </rPh>
    <rPh sb="6" eb="8">
      <t>セイカ</t>
    </rPh>
    <rPh sb="8" eb="10">
      <t>モクヒョウ</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</si>
  <si>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</si>
  <si>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</si>
  <si>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r>
      <t>令和3年度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</si>
  <si>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</si>
  <si>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費用
対効果</t>
    <rPh sb="0" eb="2">
      <t>ヒヨウ</t>
    </rPh>
    <rPh sb="3" eb="4">
      <t>タイ</t>
    </rPh>
    <rPh sb="4" eb="6">
      <t>コウカ</t>
    </rPh>
    <phoneticPr fontId="1"/>
  </si>
  <si>
    <t>実施国・地域</t>
    <phoneticPr fontId="1"/>
  </si>
  <si>
    <t>輸出重点品目の総合プロデュースマーケティング支援事業計</t>
    <rPh sb="0" eb="2">
      <t>ユシュツ</t>
    </rPh>
    <rPh sb="2" eb="4">
      <t>ジュウテン</t>
    </rPh>
    <rPh sb="4" eb="6">
      <t>ヒンモク</t>
    </rPh>
    <rPh sb="7" eb="9">
      <t>ソウゴウ</t>
    </rPh>
    <rPh sb="22" eb="24">
      <t>シエン</t>
    </rPh>
    <rPh sb="24" eb="26">
      <t>ジギョウ</t>
    </rPh>
    <rPh sb="26" eb="27">
      <t>ケイ</t>
    </rPh>
    <phoneticPr fontId="1"/>
  </si>
  <si>
    <t>事業統括本部</t>
    <rPh sb="0" eb="2">
      <t>ジギョウ</t>
    </rPh>
    <rPh sb="2" eb="6">
      <t>トウカツホンブ</t>
    </rPh>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</si>
  <si>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</si>
  <si>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</si>
  <si>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</si>
  <si>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t>成果目標は、事業統括本部および「実施国・地域」ごとに記載してください。</t>
    <rPh sb="0" eb="2">
      <t>セイカ</t>
    </rPh>
    <rPh sb="2" eb="4">
      <t>モクヒョウ</t>
    </rPh>
    <rPh sb="6" eb="8">
      <t>ジギョウ</t>
    </rPh>
    <rPh sb="8" eb="10">
      <t>トウカツ</t>
    </rPh>
    <rPh sb="10" eb="12">
      <t>ホンブ</t>
    </rPh>
    <rPh sb="16" eb="18">
      <t>ジッシ</t>
    </rPh>
    <rPh sb="18" eb="19">
      <t>コク</t>
    </rPh>
    <rPh sb="20" eb="22">
      <t>チイキ</t>
    </rPh>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</si>
  <si>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</si>
  <si>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t>ジェトロは実施要領第5の1の(5)の②に基づき、採択の条件として当該計画の重要な構成要素として別途品目又は対象国ごとに、第5の3の(2)の成果目標を定めることがあります。</t>
    <phoneticPr fontId="1"/>
  </si>
  <si>
    <r>
      <rPr>
        <sz val="10"/>
        <color theme="1"/>
        <rFont val="ＭＳ 明朝"/>
        <family val="1"/>
        <charset val="128"/>
      </rPr>
      <t>注</t>
    </r>
    <r>
      <rPr>
        <sz val="10"/>
        <color theme="1"/>
        <rFont val="Century"/>
        <family val="1"/>
      </rPr>
      <t>4：</t>
    </r>
    <r>
      <rPr>
        <sz val="10"/>
        <color theme="1"/>
        <rFont val="ＭＳ 明朝"/>
        <family val="1"/>
        <charset val="128"/>
      </rPr>
      <t/>
    </r>
    <rPh sb="0" eb="1">
      <t>チュウ</t>
    </rPh>
    <phoneticPr fontId="1"/>
  </si>
  <si>
    <t>目標額は日本円（千円単位）で記載してください。その時の参考レートを記載してください。</t>
    <phoneticPr fontId="1"/>
  </si>
  <si>
    <t>６-2．成果目標（輸出重点品目の総合プロデュースマーケティング支援）　② 定性目標</t>
    <rPh sb="4" eb="6">
      <t>セイカ</t>
    </rPh>
    <rPh sb="6" eb="8">
      <t>モクヒョウ</t>
    </rPh>
    <rPh sb="37" eb="39">
      <t>テイセイ</t>
    </rPh>
    <rPh sb="39" eb="41">
      <t>モクヒョウ</t>
    </rPh>
    <phoneticPr fontId="1"/>
  </si>
  <si>
    <t>品目数</t>
    <rPh sb="0" eb="3">
      <t>ヒンモクスウ</t>
    </rPh>
    <phoneticPr fontId="1"/>
  </si>
  <si>
    <t>令和３年度
成果目標</t>
    <phoneticPr fontId="1"/>
  </si>
  <si>
    <t>７．積算内訳（輸出重点品目の総合プロデュースマーケティング支援）</t>
    <rPh sb="2" eb="4">
      <t>セキサン</t>
    </rPh>
    <rPh sb="4" eb="6">
      <t>ウチワケ</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</si>
  <si>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</si>
  <si>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</si>
  <si>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</si>
  <si>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</si>
  <si>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</si>
  <si>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</si>
  <si>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</si>
  <si>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</si>
  <si>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</si>
  <si>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t>事業活動計</t>
    <rPh sb="0" eb="2">
      <t>ジギョウ</t>
    </rPh>
    <rPh sb="2" eb="4">
      <t>カツドウ</t>
    </rPh>
    <rPh sb="4" eb="5">
      <t>ケイ</t>
    </rPh>
    <phoneticPr fontId="1"/>
  </si>
  <si>
    <t>旅費</t>
    <rPh sb="0" eb="2">
      <t>リョヒ</t>
    </rPh>
    <phoneticPr fontId="1"/>
  </si>
  <si>
    <t>謝金</t>
    <rPh sb="0" eb="2">
      <t>シャキン</t>
    </rPh>
    <phoneticPr fontId="1"/>
  </si>
  <si>
    <t>委託費</t>
    <rPh sb="0" eb="2">
      <t>イタク</t>
    </rPh>
    <rPh sb="2" eb="3">
      <t>ヒ</t>
    </rPh>
    <phoneticPr fontId="1"/>
  </si>
  <si>
    <t>賃借料及び使用料（機器リースは1/2補助）</t>
    <rPh sb="0" eb="3">
      <t>チンシャクリョウ</t>
    </rPh>
    <rPh sb="3" eb="4">
      <t>オヨ</t>
    </rPh>
    <rPh sb="5" eb="8">
      <t>シヨウリョウ</t>
    </rPh>
    <rPh sb="9" eb="11">
      <t>キキ</t>
    </rPh>
    <rPh sb="18" eb="20">
      <t>ホジョ</t>
    </rPh>
    <phoneticPr fontId="1"/>
  </si>
  <si>
    <t>需用費（内訳は別表の1.経費の内容参照）</t>
    <rPh sb="0" eb="3">
      <t>ジュヨウヒ</t>
    </rPh>
    <phoneticPr fontId="1"/>
  </si>
  <si>
    <t>賃金</t>
    <rPh sb="0" eb="2">
      <t>チンギン</t>
    </rPh>
    <phoneticPr fontId="1"/>
  </si>
  <si>
    <t>人件費</t>
    <rPh sb="0" eb="3">
      <t>ジンケンヒ</t>
    </rPh>
    <phoneticPr fontId="1"/>
  </si>
  <si>
    <t>賃借料及び使用料（リースは1/2補助）</t>
    <rPh sb="0" eb="3">
      <t>チンシャクリョウ</t>
    </rPh>
    <rPh sb="3" eb="4">
      <t>オヨ</t>
    </rPh>
    <rPh sb="5" eb="8">
      <t>シヨウリョウ</t>
    </rPh>
    <rPh sb="16" eb="18">
      <t>ホジョ</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</si>
  <si>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</si>
  <si>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</si>
  <si>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</si>
  <si>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</si>
  <si>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</si>
  <si>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</si>
  <si>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</si>
  <si>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</si>
  <si>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</si>
  <si>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</si>
  <si>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</si>
  <si>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</si>
  <si>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</si>
  <si>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</si>
  <si>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・本事業の実施により相当な収益が発生した場合には、別紙２「輸出重点品目の総合プロデュースマーケティング支援事業</t>
    <rPh sb="29" eb="31">
      <t>ユシュツ</t>
    </rPh>
    <rPh sb="31" eb="33">
      <t>ジュウテン</t>
    </rPh>
    <rPh sb="33" eb="35">
      <t>ヒンモク</t>
    </rPh>
    <rPh sb="36" eb="38">
      <t>ソウゴウ</t>
    </rPh>
    <rPh sb="51" eb="53">
      <t>シエン</t>
    </rPh>
    <rPh sb="53" eb="55">
      <t>ジギョウ</t>
    </rPh>
    <phoneticPr fontId="1"/>
  </si>
  <si>
    <t>　に係る収益報告」を添付してください。</t>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</si>
  <si>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</si>
  <si>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</si>
  <si>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</si>
  <si>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</si>
  <si>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</si>
  <si>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</si>
  <si>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</si>
  <si>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</si>
  <si>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</si>
  <si>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t>輸出重点品目の総合プロデュースマーケティング支援事業</t>
    <rPh sb="0" eb="2">
      <t>ユシュツ</t>
    </rPh>
    <rPh sb="2" eb="4">
      <t>ジュウテン</t>
    </rPh>
    <rPh sb="4" eb="6">
      <t>ヒンモク</t>
    </rPh>
    <rPh sb="7" eb="9">
      <t>ソウゴウ</t>
    </rPh>
    <rPh sb="22" eb="24">
      <t>シエン</t>
    </rPh>
    <rPh sb="24" eb="26">
      <t>ジギョウ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</si>
  <si>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</si>
  <si>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</si>
  <si>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</si>
  <si>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</si>
  <si>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</si>
  <si>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</si>
  <si>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</si>
  <si>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</si>
  <si>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t>前年度予算額</t>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</si>
  <si>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</si>
  <si>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</si>
  <si>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</si>
  <si>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</si>
  <si>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</si>
  <si>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</si>
  <si>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</si>
  <si>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</si>
  <si>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</si>
  <si>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r>
      <rPr>
        <sz val="11"/>
        <color theme="1"/>
        <rFont val="ＭＳ 明朝"/>
        <family val="1"/>
        <charset val="128"/>
      </rPr>
      <t>前年度予算額</t>
    </r>
    <rPh sb="0" eb="3">
      <t>ゼンネンド</t>
    </rPh>
    <rPh sb="3" eb="6">
      <t>ヨサンガク</t>
    </rPh>
    <phoneticPr fontId="1"/>
  </si>
  <si>
    <t>３．補助事業の完了予定年月日</t>
    <rPh sb="9" eb="11">
      <t>ヨテイ</t>
    </rPh>
    <rPh sb="11" eb="14">
      <t>ネンガッピ</t>
    </rPh>
    <phoneticPr fontId="1"/>
  </si>
  <si>
    <t>日付を入力してください</t>
    <rPh sb="0" eb="2">
      <t>ヒヅケ</t>
    </rPh>
    <rPh sb="3" eb="5">
      <t>ニュウリョク</t>
    </rPh>
    <phoneticPr fontId="1"/>
  </si>
  <si>
    <t>（注）2022年３月１５日以前を予定してください。</t>
    <rPh sb="7" eb="8">
      <t>ネン</t>
    </rPh>
    <rPh sb="9" eb="10">
      <t>ガツ</t>
    </rPh>
    <rPh sb="12" eb="13">
      <t>ニチ</t>
    </rPh>
    <rPh sb="13" eb="15">
      <t>イゼン</t>
    </rPh>
    <rPh sb="16" eb="18">
      <t>ヨテイ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</si>
  <si>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</si>
  <si>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</si>
  <si>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</si>
  <si>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t>分野・テーマ別の海外販路開拓等への支援強化事業</t>
    <phoneticPr fontId="1"/>
  </si>
  <si>
    <t>補助金概算払請求書</t>
    <phoneticPr fontId="1"/>
  </si>
  <si>
    <r>
      <rPr>
        <sz val="14"/>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</si>
  <si>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</si>
  <si>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事業者名</t>
    <rPh sb="0" eb="3">
      <t>ジギョウシャ</t>
    </rPh>
    <rPh sb="3" eb="4">
      <t>メイ</t>
    </rPh>
    <phoneticPr fontId="1"/>
  </si>
  <si>
    <t>代表者氏名</t>
    <rPh sb="0" eb="3">
      <t>ダイヒョウシャ</t>
    </rPh>
    <phoneticPr fontId="1"/>
  </si>
  <si>
    <t>　令和３年〇〇月〇〇日付AFA〇〇〇〇で分野・テーマ別の海外販路開拓支援強化事業補助金の交付決定通知のありました事業について、</t>
    <phoneticPr fontId="1"/>
  </si>
  <si>
    <t>下記により金〇〇円を概算払によって交付されたく請求します。</t>
    <phoneticPr fontId="1"/>
  </si>
  <si>
    <r>
      <rPr>
        <sz val="11"/>
        <color theme="1"/>
        <rFont val="ＭＳ 明朝"/>
        <family val="1"/>
        <charset val="128"/>
      </rPr>
      <t>記</t>
    </r>
    <rPh sb="0" eb="1">
      <t>キ</t>
    </rPh>
    <phoneticPr fontId="1"/>
  </si>
  <si>
    <t>活動</t>
    <rPh sb="0" eb="2">
      <t>カツドウ</t>
    </rPh>
    <phoneticPr fontId="1"/>
  </si>
  <si>
    <t>補助事業に
要する経費</t>
    <rPh sb="0" eb="2">
      <t>ホジョ</t>
    </rPh>
    <rPh sb="2" eb="4">
      <t>ジギョウ</t>
    </rPh>
    <rPh sb="6" eb="7">
      <t>ヨウ</t>
    </rPh>
    <rPh sb="9" eb="11">
      <t>ケイヒ</t>
    </rPh>
    <phoneticPr fontId="1"/>
  </si>
  <si>
    <t>補助金
（Ａ）</t>
    <rPh sb="0" eb="3">
      <t>ホジョキン</t>
    </rPh>
    <phoneticPr fontId="1"/>
  </si>
  <si>
    <r>
      <rPr>
        <sz val="11"/>
        <color theme="1"/>
        <rFont val="ＭＳ 明朝"/>
        <family val="1"/>
        <charset val="128"/>
      </rPr>
      <t>既受領額
（Ｂ</t>
    </r>
    <r>
      <rPr>
        <sz val="11"/>
        <color theme="1"/>
        <rFont val="Century"/>
        <family val="1"/>
      </rPr>
      <t>)</t>
    </r>
    <rPh sb="0" eb="1">
      <t>キ</t>
    </rPh>
    <rPh sb="1" eb="3">
      <t>ジュリョウ</t>
    </rPh>
    <rPh sb="3" eb="4">
      <t>ガク</t>
    </rPh>
    <phoneticPr fontId="1"/>
  </si>
  <si>
    <r>
      <rPr>
        <sz val="11"/>
        <color theme="1"/>
        <rFont val="ＭＳ 明朝"/>
        <family val="1"/>
        <charset val="128"/>
      </rPr>
      <t>今回請求額
（Ｃ</t>
    </r>
    <r>
      <rPr>
        <sz val="11"/>
        <color theme="1"/>
        <rFont val="Century"/>
        <family val="1"/>
      </rPr>
      <t>)</t>
    </r>
    <rPh sb="0" eb="2">
      <t>コンカイ</t>
    </rPh>
    <rPh sb="2" eb="4">
      <t>セイキュウ</t>
    </rPh>
    <rPh sb="4" eb="5">
      <t>ガク</t>
    </rPh>
    <phoneticPr fontId="1"/>
  </si>
  <si>
    <t>残額
(Ａ)-((Ｂ)+(Ｃ))</t>
    <phoneticPr fontId="1"/>
  </si>
  <si>
    <r>
      <rPr>
        <sz val="11"/>
        <color theme="1"/>
        <rFont val="ＭＳ 明朝"/>
        <family val="1"/>
        <charset val="128"/>
      </rPr>
      <t>備　考</t>
    </r>
    <rPh sb="0" eb="1">
      <t>ビ</t>
    </rPh>
    <rPh sb="2" eb="3">
      <t>コウ</t>
    </rPh>
    <phoneticPr fontId="1"/>
  </si>
  <si>
    <t>金　額</t>
    <rPh sb="0" eb="1">
      <t>キン</t>
    </rPh>
    <rPh sb="2" eb="3">
      <t>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</si>
  <si>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</si>
  <si>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 xml:space="preserve">令和●年
●月●日迄
予定出来高
</t>
    </r>
    <r>
      <rPr>
        <sz val="11"/>
        <color theme="1"/>
        <rFont val="Century"/>
        <family val="1"/>
      </rPr>
      <t>(%)</t>
    </r>
    <rPh sb="0" eb="2">
      <t>レイワ</t>
    </rPh>
    <rPh sb="3" eb="4">
      <t>ネン</t>
    </rPh>
    <rPh sb="6" eb="7">
      <t>ガツ</t>
    </rPh>
    <rPh sb="8" eb="9">
      <t>ニチ</t>
    </rPh>
    <rPh sb="9" eb="10">
      <t>マデ</t>
    </rPh>
    <rPh sb="11" eb="13">
      <t>ヨテイ</t>
    </rPh>
    <rPh sb="13" eb="16">
      <t>デキダカ</t>
    </rPh>
    <phoneticPr fontId="1"/>
  </si>
  <si>
    <r>
      <rPr>
        <sz val="11"/>
        <color theme="1"/>
        <rFont val="ＭＳ 明朝"/>
        <family val="1"/>
        <charset val="128"/>
      </rPr>
      <t>計</t>
    </r>
    <rPh sb="0" eb="1">
      <t>ケイ</t>
    </rPh>
    <phoneticPr fontId="1"/>
  </si>
  <si>
    <t>事業完了予定年月日</t>
    <phoneticPr fontId="1"/>
  </si>
  <si>
    <t>以　　上</t>
    <rPh sb="0" eb="1">
      <t>イ</t>
    </rPh>
    <rPh sb="3" eb="4">
      <t>ウエ</t>
    </rPh>
    <phoneticPr fontId="1"/>
  </si>
  <si>
    <r>
      <rPr>
        <sz val="10"/>
        <color theme="1"/>
        <rFont val="ＭＳ 明朝"/>
        <family val="1"/>
        <charset val="128"/>
      </rPr>
      <t>注</t>
    </r>
    <r>
      <rPr>
        <sz val="10"/>
        <color theme="1"/>
        <rFont val="Century"/>
        <family val="1"/>
      </rPr>
      <t>1:</t>
    </r>
    <rPh sb="0" eb="1">
      <t>チュウ</t>
    </rPh>
    <phoneticPr fontId="1"/>
  </si>
  <si>
    <t>補助事業等により取得した財産等の確認を必要とする場合は、明細書を添付してください。</t>
    <phoneticPr fontId="1"/>
  </si>
  <si>
    <r>
      <rPr>
        <sz val="10"/>
        <color theme="1"/>
        <rFont val="ＭＳ 明朝"/>
        <family val="1"/>
        <charset val="128"/>
      </rPr>
      <t>注</t>
    </r>
    <r>
      <rPr>
        <sz val="10"/>
        <color theme="1"/>
        <rFont val="Century"/>
        <family val="1"/>
      </rPr>
      <t>2:</t>
    </r>
    <rPh sb="0" eb="1">
      <t>チュウ</t>
    </rPh>
    <phoneticPr fontId="1"/>
  </si>
  <si>
    <t>補助事業等の実態に応じて必要な事項を追加することができます。</t>
    <phoneticPr fontId="1"/>
  </si>
  <si>
    <r>
      <rPr>
        <sz val="10"/>
        <color theme="1"/>
        <rFont val="ＭＳ 明朝"/>
        <family val="1"/>
        <charset val="128"/>
      </rPr>
      <t>注</t>
    </r>
    <r>
      <rPr>
        <sz val="10"/>
        <color theme="1"/>
        <rFont val="Century"/>
        <family val="1"/>
      </rPr>
      <t>3:</t>
    </r>
    <rPh sb="0" eb="1">
      <t>チュウ</t>
    </rPh>
    <phoneticPr fontId="1"/>
  </si>
  <si>
    <r>
      <rPr>
        <sz val="10"/>
        <color theme="1"/>
        <rFont val="ＭＳ Ｐ明朝"/>
        <family val="1"/>
        <charset val="128"/>
      </rPr>
      <t>「区分」の欄には、様式第１号の別添</t>
    </r>
    <r>
      <rPr>
        <sz val="10"/>
        <color theme="1"/>
        <rFont val="Century"/>
        <family val="1"/>
      </rPr>
      <t>2</t>
    </r>
    <r>
      <rPr>
        <sz val="10"/>
        <color theme="1"/>
        <rFont val="ＭＳ Ｐ明朝"/>
        <family val="1"/>
        <charset val="128"/>
      </rPr>
      <t>「Ⅱ経費の配分及び負担区分」に記載された事項について記載してください。</t>
    </r>
    <phoneticPr fontId="1"/>
  </si>
  <si>
    <r>
      <rPr>
        <sz val="16"/>
        <color theme="1"/>
        <rFont val="ＭＳ 明朝"/>
        <family val="1"/>
        <charset val="128"/>
      </rPr>
      <t>遂行状況報告書</t>
    </r>
    <phoneticPr fontId="1"/>
  </si>
  <si>
    <r>
      <rPr>
        <sz val="11"/>
        <color theme="1"/>
        <rFont val="ＭＳ 明朝"/>
        <family val="1"/>
        <charset val="128"/>
      </rPr>
      <t>　令和</t>
    </r>
    <r>
      <rPr>
        <sz val="11"/>
        <color theme="1"/>
        <rFont val="Century"/>
        <family val="1"/>
      </rPr>
      <t>3</t>
    </r>
    <r>
      <rPr>
        <sz val="11"/>
        <color theme="1"/>
        <rFont val="ＭＳ 明朝"/>
        <family val="1"/>
        <charset val="128"/>
      </rPr>
      <t>年〇〇月〇〇日付</t>
    </r>
    <r>
      <rPr>
        <sz val="11"/>
        <color theme="1"/>
        <rFont val="Century"/>
        <family val="1"/>
      </rPr>
      <t>AFA</t>
    </r>
    <r>
      <rPr>
        <sz val="11"/>
        <color theme="1"/>
        <rFont val="ＭＳ 明朝"/>
        <family val="1"/>
        <charset val="128"/>
      </rPr>
      <t>〇〇〇〇の分野・テーマ別海外販路開拓支援強化事業補助金の交付決定通知のありました事業について、</t>
    </r>
    <phoneticPr fontId="1"/>
  </si>
  <si>
    <r>
      <rPr>
        <sz val="11"/>
        <color theme="1"/>
        <rFont val="ＭＳ 明朝"/>
        <family val="1"/>
        <charset val="128"/>
      </rPr>
      <t>分野・テーマ別海外販路開拓支援強化事業実施要領第５の４の規定に基づき、その遂行状況　</t>
    </r>
    <r>
      <rPr>
        <sz val="11"/>
        <color theme="1"/>
        <rFont val="Century"/>
        <family val="1"/>
      </rPr>
      <t>(</t>
    </r>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月末日現在）を下記のとおり報告します。</t>
    </r>
    <phoneticPr fontId="1"/>
  </si>
  <si>
    <r>
      <rPr>
        <sz val="11"/>
        <color theme="1"/>
        <rFont val="ＭＳ 明朝"/>
        <family val="1"/>
        <charset val="128"/>
      </rPr>
      <t>単位（円）</t>
    </r>
    <phoneticPr fontId="1"/>
  </si>
  <si>
    <r>
      <rPr>
        <sz val="11"/>
        <color theme="1"/>
        <rFont val="ＭＳ 明朝"/>
        <family val="1"/>
        <charset val="128"/>
      </rPr>
      <t>活動</t>
    </r>
    <rPh sb="0" eb="2">
      <t>カツドウ</t>
    </rPh>
    <phoneticPr fontId="1"/>
  </si>
  <si>
    <r>
      <rPr>
        <sz val="11"/>
        <color theme="1"/>
        <rFont val="ＭＳ 明朝"/>
        <family val="1"/>
        <charset val="128"/>
      </rPr>
      <t>補助金</t>
    </r>
    <rPh sb="0" eb="3">
      <t>ホジョキン</t>
    </rPh>
    <phoneticPr fontId="1"/>
  </si>
  <si>
    <r>
      <rPr>
        <sz val="11"/>
        <color theme="1"/>
        <rFont val="ＭＳ 明朝"/>
        <family val="1"/>
        <charset val="128"/>
      </rPr>
      <t>事業の遂行状況（令和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月末日現在）</t>
    </r>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</si>
  <si>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令和3年12月末日までに完了したもの</t>
    <rPh sb="0" eb="2">
      <t>レイワ</t>
    </rPh>
    <rPh sb="3" eb="4">
      <t>ネン</t>
    </rPh>
    <rPh sb="6" eb="7">
      <t>ガツ</t>
    </rPh>
    <rPh sb="7" eb="9">
      <t>マツジツ</t>
    </rPh>
    <rPh sb="12" eb="14">
      <t>カンリョウ</t>
    </rPh>
    <phoneticPr fontId="1"/>
  </si>
  <si>
    <r>
      <rPr>
        <sz val="11"/>
        <color theme="1"/>
        <rFont val="ＭＳ 明朝"/>
        <family val="1"/>
        <charset val="128"/>
      </rPr>
      <t>令和４年１月１日以降に実施するもの</t>
    </r>
    <rPh sb="0" eb="2">
      <t>レイワ</t>
    </rPh>
    <rPh sb="3" eb="4">
      <t>ネン</t>
    </rPh>
    <rPh sb="5" eb="6">
      <t>ガツ</t>
    </rPh>
    <rPh sb="7" eb="8">
      <t>ニチ</t>
    </rPh>
    <rPh sb="8" eb="10">
      <t>イコウ</t>
    </rPh>
    <rPh sb="11" eb="13">
      <t>ジッシ</t>
    </rPh>
    <phoneticPr fontId="1"/>
  </si>
  <si>
    <r>
      <rPr>
        <sz val="11"/>
        <color theme="1"/>
        <rFont val="ＭＳ 明朝"/>
        <family val="1"/>
        <charset val="128"/>
      </rPr>
      <t>金額
（補助金）</t>
    </r>
    <rPh sb="0" eb="2">
      <t>キンガク</t>
    </rPh>
    <rPh sb="4" eb="7">
      <t>ホジョキン</t>
    </rPh>
    <phoneticPr fontId="1"/>
  </si>
  <si>
    <r>
      <rPr>
        <sz val="11"/>
        <color theme="1"/>
        <rFont val="ＭＳ 明朝"/>
        <family val="1"/>
        <charset val="128"/>
      </rPr>
      <t>事業完了予定
年月日</t>
    </r>
    <rPh sb="0" eb="2">
      <t>ジギョウ</t>
    </rPh>
    <rPh sb="2" eb="4">
      <t>カンリョウ</t>
    </rPh>
    <rPh sb="4" eb="6">
      <t>ヨテイ</t>
    </rPh>
    <rPh sb="7" eb="10">
      <t>ネンガッピ</t>
    </rPh>
    <phoneticPr fontId="1"/>
  </si>
  <si>
    <r>
      <rPr>
        <sz val="11"/>
        <color theme="1"/>
        <rFont val="ＭＳ 明朝"/>
        <family val="1"/>
        <charset val="128"/>
      </rPr>
      <t>事業費</t>
    </r>
    <rPh sb="0" eb="3">
      <t>ジギョウヒ</t>
    </rPh>
    <phoneticPr fontId="1"/>
  </si>
  <si>
    <r>
      <rPr>
        <sz val="11"/>
        <color theme="1"/>
        <rFont val="ＭＳ 明朝"/>
        <family val="1"/>
        <charset val="128"/>
      </rPr>
      <t>金額
（事業費）</t>
    </r>
    <rPh sb="0" eb="2">
      <t>キンガク</t>
    </rPh>
    <rPh sb="4" eb="7">
      <t>ジギョウヒ</t>
    </rPh>
    <phoneticPr fontId="1"/>
  </si>
  <si>
    <r>
      <rPr>
        <sz val="10"/>
        <color theme="1"/>
        <rFont val="ＭＳ 明朝"/>
        <family val="1"/>
        <charset val="128"/>
      </rPr>
      <t>「補助金」「事業費」の欄には、出来高を金額に換算した額を記載してください。</t>
    </r>
    <rPh sb="1" eb="4">
      <t>ホジョキン</t>
    </rPh>
    <phoneticPr fontId="1"/>
  </si>
  <si>
    <t>以　　　上</t>
    <rPh sb="0" eb="1">
      <t>イ</t>
    </rPh>
    <rPh sb="4" eb="5">
      <t>ウエ</t>
    </rPh>
    <phoneticPr fontId="1"/>
  </si>
  <si>
    <t>分野・テーマ別の海外販路開拓等への支援強化事業遂行状況兼概算払請求書</t>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</si>
  <si>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</si>
  <si>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</si>
  <si>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</si>
  <si>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</si>
  <si>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月末日現在）を下記のとおり報告し、併せて金○○円を概算払によって交付されたく請求します。</t>
    </r>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</si>
  <si>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</si>
  <si>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</si>
  <si>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</si>
  <si>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</si>
  <si>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</si>
  <si>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</si>
  <si>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</si>
  <si>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</si>
  <si>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</si>
  <si>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</si>
  <si>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rPr>
        <sz val="11"/>
        <color theme="1"/>
        <rFont val="ＭＳ 明朝"/>
        <family val="1"/>
        <charset val="128"/>
      </rPr>
      <t>事業完了予定年月日</t>
    </r>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</si>
  <si>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</si>
  <si>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</si>
  <si>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sz val="11"/>
        <color theme="1"/>
        <rFont val="ＭＳ 明朝"/>
        <family val="1"/>
        <charset val="128"/>
      </rPr>
      <t>様式第６号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</si>
  <si>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9">
      <t>ホウコクショ</t>
    </rPh>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</si>
  <si>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</si>
  <si>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</si>
  <si>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</si>
  <si>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申請事業の実施結果</t>
    </r>
    <rPh sb="0" eb="2">
      <t>シンセイ</t>
    </rPh>
    <rPh sb="2" eb="4">
      <t>ジギョウ</t>
    </rPh>
    <rPh sb="5" eb="7">
      <t>ジッシ</t>
    </rPh>
    <rPh sb="7" eb="9">
      <t>ケッカ</t>
    </rPh>
    <phoneticPr fontId="1"/>
  </si>
  <si>
    <r>
      <rPr>
        <sz val="11"/>
        <color theme="1"/>
        <rFont val="ＭＳ 明朝"/>
        <family val="1"/>
        <charset val="128"/>
      </rPr>
      <t>（輸出重点品目の総合プロデュースマーケティング支援）</t>
    </r>
    <phoneticPr fontId="1"/>
  </si>
  <si>
    <r>
      <rPr>
        <u/>
        <sz val="11"/>
        <color theme="10"/>
        <rFont val="ＭＳ 明朝"/>
        <family val="1"/>
        <charset val="128"/>
      </rPr>
      <t>事業実施のスケジュール</t>
    </r>
    <rPh sb="0" eb="2">
      <t>ジギョウ</t>
    </rPh>
    <rPh sb="2" eb="4">
      <t>ジッシ</t>
    </rPh>
    <phoneticPr fontId="1"/>
  </si>
  <si>
    <r>
      <rPr>
        <u/>
        <sz val="11"/>
        <color theme="10"/>
        <rFont val="ＭＳ 明朝"/>
        <family val="1"/>
        <charset val="128"/>
      </rPr>
      <t>事業経費内訳（輸出重点品目の総合プロデュースマーケティング支援）</t>
    </r>
    <rPh sb="0" eb="2">
      <t>ジギョウ</t>
    </rPh>
    <rPh sb="2" eb="4">
      <t>ケイヒ</t>
    </rPh>
    <rPh sb="4" eb="6">
      <t>ウチワケ</t>
    </rPh>
    <rPh sb="7" eb="9">
      <t>ユシュツ</t>
    </rPh>
    <rPh sb="9" eb="11">
      <t>ジュウテン</t>
    </rPh>
    <rPh sb="11" eb="13">
      <t>ヒンモク</t>
    </rPh>
    <rPh sb="14" eb="16">
      <t>ソウゴウ</t>
    </rPh>
    <rPh sb="29" eb="31">
      <t>シエン</t>
    </rPh>
    <phoneticPr fontId="1"/>
  </si>
  <si>
    <r>
      <rPr>
        <u/>
        <sz val="11"/>
        <color theme="10"/>
        <rFont val="ＭＳ 明朝"/>
        <family val="1"/>
        <charset val="128"/>
      </rPr>
      <t>別紙２</t>
    </r>
    <rPh sb="0" eb="2">
      <t>ベッシ</t>
    </rPh>
    <phoneticPr fontId="1"/>
  </si>
  <si>
    <r>
      <rPr>
        <u/>
        <sz val="11"/>
        <color theme="10"/>
        <rFont val="ＭＳ 明朝"/>
        <family val="1"/>
        <charset val="128"/>
      </rPr>
      <t>収益報告書</t>
    </r>
    <rPh sb="0" eb="2">
      <t>シュウエキ</t>
    </rPh>
    <rPh sb="2" eb="5">
      <t>ホウコクショ</t>
    </rPh>
    <phoneticPr fontId="1"/>
  </si>
  <si>
    <r>
      <rPr>
        <sz val="11"/>
        <rFont val="ＭＳ 明朝"/>
        <family val="1"/>
        <charset val="128"/>
      </rPr>
      <t>（報告事項が無い場合には作成不要です）</t>
    </r>
    <rPh sb="1" eb="3">
      <t>ホウコク</t>
    </rPh>
    <rPh sb="3" eb="5">
      <t>ジコウ</t>
    </rPh>
    <rPh sb="6" eb="7">
      <t>ナ</t>
    </rPh>
    <rPh sb="8" eb="10">
      <t>バアイ</t>
    </rPh>
    <rPh sb="12" eb="14">
      <t>サクセイ</t>
    </rPh>
    <rPh sb="14" eb="16">
      <t>フヨウ</t>
    </rPh>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</si>
  <si>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</si>
  <si>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</si>
  <si>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</si>
  <si>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</si>
  <si>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sz val="12"/>
        <rFont val="ＭＳ 明朝"/>
        <family val="1"/>
        <charset val="128"/>
      </rPr>
      <t>名　　　　称</t>
    </r>
    <rPh sb="0" eb="1">
      <t>メイ</t>
    </rPh>
    <rPh sb="5" eb="6">
      <t>ショウ</t>
    </rPh>
    <phoneticPr fontId="1"/>
  </si>
  <si>
    <t>分野・テーマ別の海外販路開拓等への支援強化事業の事業実施報告について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ジギョウ</t>
    </rPh>
    <rPh sb="28" eb="30">
      <t>ホウコク</t>
    </rPh>
    <phoneticPr fontId="1"/>
  </si>
  <si>
    <t>４．申請事業の実施結果（輸出重点品目の総合プロデュースマーケティング支援）</t>
    <phoneticPr fontId="1"/>
  </si>
  <si>
    <t>承認
変更</t>
    <rPh sb="0" eb="2">
      <t>ショウニン</t>
    </rPh>
    <rPh sb="3" eb="5">
      <t>ヘンコウ</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</si>
  <si>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</si>
  <si>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</si>
  <si>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</si>
  <si>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</si>
  <si>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</si>
  <si>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</si>
  <si>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</si>
  <si>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</si>
  <si>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</si>
  <si>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</si>
  <si>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</si>
  <si>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</si>
  <si>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</si>
  <si>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r>
      <rPr>
        <b/>
        <sz val="12"/>
        <color theme="1"/>
        <rFont val="ＭＳ 明朝"/>
        <family val="1"/>
        <charset val="128"/>
      </rPr>
      <t>６</t>
    </r>
    <r>
      <rPr>
        <b/>
        <sz val="12"/>
        <color theme="1"/>
        <rFont val="Century"/>
        <family val="1"/>
      </rPr>
      <t>-1</t>
    </r>
    <r>
      <rPr>
        <b/>
        <sz val="12"/>
        <color theme="1"/>
        <rFont val="ＭＳ 明朝"/>
        <family val="1"/>
        <charset val="128"/>
      </rPr>
      <t>．成果実績（輸出重点品目の総合プロデュースマーケティング支援）　①</t>
    </r>
    <r>
      <rPr>
        <b/>
        <sz val="12"/>
        <color theme="1"/>
        <rFont val="Century"/>
        <family val="1"/>
      </rPr>
      <t xml:space="preserve"> </t>
    </r>
    <r>
      <rPr>
        <b/>
        <sz val="12"/>
        <color theme="1"/>
        <rFont val="ＭＳ 明朝"/>
        <family val="1"/>
        <charset val="128"/>
      </rPr>
      <t>定量目標</t>
    </r>
    <rPh sb="4" eb="6">
      <t>セイカ</t>
    </rPh>
    <rPh sb="6" eb="8">
      <t>ジッセキ</t>
    </rPh>
    <phoneticPr fontId="1"/>
  </si>
  <si>
    <r>
      <rPr>
        <sz val="11"/>
        <color theme="1"/>
        <rFont val="ＭＳ 明朝"/>
        <family val="1"/>
        <charset val="128"/>
      </rPr>
      <t>単位（千円）</t>
    </r>
    <rPh sb="3" eb="4">
      <t>セン</t>
    </rPh>
    <phoneticPr fontId="1"/>
  </si>
  <si>
    <r>
      <rPr>
        <sz val="11"/>
        <color theme="1"/>
        <rFont val="ＭＳ 明朝"/>
        <family val="1"/>
        <charset val="128"/>
      </rPr>
      <t>　</t>
    </r>
    <phoneticPr fontId="1"/>
  </si>
  <si>
    <r>
      <rPr>
        <sz val="11"/>
        <color theme="1"/>
        <rFont val="ＭＳ 明朝"/>
        <family val="1"/>
        <charset val="128"/>
      </rPr>
      <t>　事業の活動内容</t>
    </r>
    <rPh sb="4" eb="6">
      <t>カツドウ</t>
    </rPh>
    <phoneticPr fontId="1"/>
  </si>
  <si>
    <r>
      <rPr>
        <sz val="11"/>
        <color theme="1"/>
        <rFont val="ＭＳ 明朝"/>
        <family val="1"/>
        <charset val="128"/>
      </rPr>
      <t>参考
レート</t>
    </r>
    <rPh sb="0" eb="2">
      <t>サンコウ</t>
    </rPh>
    <phoneticPr fontId="1"/>
  </si>
  <si>
    <r>
      <rPr>
        <sz val="11"/>
        <color theme="1"/>
        <rFont val="ＭＳ 明朝"/>
        <family val="1"/>
        <charset val="128"/>
      </rPr>
      <t>令和２年度
実績</t>
    </r>
    <rPh sb="0" eb="2">
      <t>レイワ</t>
    </rPh>
    <rPh sb="3" eb="4">
      <t>ネン</t>
    </rPh>
    <rPh sb="4" eb="5">
      <t>ド</t>
    </rPh>
    <rPh sb="6" eb="8">
      <t>ジッセキ</t>
    </rPh>
    <phoneticPr fontId="1"/>
  </si>
  <si>
    <r>
      <rPr>
        <b/>
        <sz val="11"/>
        <color theme="1"/>
        <rFont val="ＭＳ 明朝"/>
        <family val="1"/>
        <charset val="128"/>
      </rPr>
      <t>令和３年度
成果実績</t>
    </r>
    <rPh sb="0" eb="2">
      <t>レイワ</t>
    </rPh>
    <rPh sb="3" eb="5">
      <t>ネンド</t>
    </rPh>
    <rPh sb="6" eb="8">
      <t>セイカ</t>
    </rPh>
    <rPh sb="8" eb="10">
      <t>ジッセキ</t>
    </rPh>
    <phoneticPr fontId="1"/>
  </si>
  <si>
    <r>
      <rPr>
        <sz val="11"/>
        <color theme="1"/>
        <rFont val="ＭＳ 明朝"/>
        <family val="1"/>
        <charset val="128"/>
      </rPr>
      <t>令和４年度
成果目標</t>
    </r>
    <rPh sb="0" eb="2">
      <t>レイワ</t>
    </rPh>
    <rPh sb="3" eb="5">
      <t>ネンド</t>
    </rPh>
    <rPh sb="6" eb="8">
      <t>セイカ</t>
    </rPh>
    <rPh sb="8" eb="10">
      <t>モクヒョウ</t>
    </rPh>
    <phoneticPr fontId="1"/>
  </si>
  <si>
    <r>
      <rPr>
        <sz val="11"/>
        <color theme="1"/>
        <rFont val="ＭＳ 明朝"/>
        <family val="1"/>
        <charset val="128"/>
      </rPr>
      <t>令和５年度
成果目標</t>
    </r>
    <rPh sb="0" eb="2">
      <t>レイワ</t>
    </rPh>
    <rPh sb="3" eb="5">
      <t>ネンド</t>
    </rPh>
    <rPh sb="6" eb="8">
      <t>セイカ</t>
    </rPh>
    <rPh sb="8" eb="10">
      <t>モクヒョウ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</si>
  <si>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</si>
  <si>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令和</t>
    </r>
    <r>
      <rPr>
        <sz val="11"/>
        <color theme="1"/>
        <rFont val="Century"/>
        <family val="1"/>
      </rPr>
      <t>2</t>
    </r>
    <r>
      <rPr>
        <sz val="11"/>
        <color theme="1"/>
        <rFont val="ＭＳ 明朝"/>
        <family val="1"/>
        <charset val="128"/>
      </rPr>
      <t>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</si>
  <si>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費用
対効果</t>
    </r>
    <rPh sb="0" eb="2">
      <t>ヒヨウ</t>
    </rPh>
    <rPh sb="3" eb="4">
      <t>タイ</t>
    </rPh>
    <rPh sb="4" eb="6">
      <t>コウカ</t>
    </rPh>
    <phoneticPr fontId="1"/>
  </si>
  <si>
    <r>
      <rPr>
        <sz val="11"/>
        <color theme="1"/>
        <rFont val="ＭＳ 明朝"/>
        <family val="1"/>
        <charset val="128"/>
      </rPr>
      <t>実施国・地域</t>
    </r>
    <phoneticPr fontId="1"/>
  </si>
  <si>
    <r>
      <rPr>
        <b/>
        <sz val="11"/>
        <color theme="1"/>
        <rFont val="ＭＳ 明朝"/>
        <family val="1"/>
        <charset val="128"/>
      </rPr>
      <t>輸出重点品目の総合プロデュースマーケティング支援事業計</t>
    </r>
    <rPh sb="0" eb="2">
      <t>ユシュツ</t>
    </rPh>
    <rPh sb="2" eb="4">
      <t>ジュウテン</t>
    </rPh>
    <rPh sb="4" eb="6">
      <t>ヒンモク</t>
    </rPh>
    <rPh sb="7" eb="9">
      <t>ソウゴウ</t>
    </rPh>
    <rPh sb="22" eb="24">
      <t>シエン</t>
    </rPh>
    <rPh sb="24" eb="26">
      <t>ジギョウ</t>
    </rPh>
    <rPh sb="26" eb="27">
      <t>ケイ</t>
    </rPh>
    <phoneticPr fontId="1"/>
  </si>
  <si>
    <r>
      <rPr>
        <sz val="11"/>
        <color theme="1"/>
        <rFont val="ＭＳ 明朝"/>
        <family val="1"/>
        <charset val="128"/>
      </rPr>
      <t>事業統括本部</t>
    </r>
    <rPh sb="0" eb="2">
      <t>ジギョウ</t>
    </rPh>
    <rPh sb="2" eb="6">
      <t>トウカツホンブ</t>
    </rPh>
    <phoneticPr fontId="1"/>
  </si>
  <si>
    <r>
      <rPr>
        <b/>
        <sz val="12"/>
        <color theme="1"/>
        <rFont val="ＭＳ 明朝"/>
        <family val="1"/>
        <charset val="128"/>
      </rPr>
      <t>６</t>
    </r>
    <r>
      <rPr>
        <b/>
        <sz val="12"/>
        <color theme="1"/>
        <rFont val="Century"/>
        <family val="1"/>
      </rPr>
      <t>-2</t>
    </r>
    <r>
      <rPr>
        <b/>
        <sz val="12"/>
        <color theme="1"/>
        <rFont val="ＭＳ 明朝"/>
        <family val="1"/>
        <charset val="128"/>
      </rPr>
      <t>．成果実績（輸出重点品目の総合プロデュースマーケティング支援）　②</t>
    </r>
    <r>
      <rPr>
        <b/>
        <sz val="12"/>
        <color theme="1"/>
        <rFont val="Century"/>
        <family val="1"/>
      </rPr>
      <t xml:space="preserve"> </t>
    </r>
    <r>
      <rPr>
        <b/>
        <sz val="12"/>
        <color theme="1"/>
        <rFont val="ＭＳ 明朝"/>
        <family val="1"/>
        <charset val="128"/>
      </rPr>
      <t>定性目標</t>
    </r>
    <rPh sb="4" eb="6">
      <t>セイカ</t>
    </rPh>
    <rPh sb="6" eb="8">
      <t>ジッセキ</t>
    </rPh>
    <rPh sb="37" eb="39">
      <t>テイセイ</t>
    </rPh>
    <rPh sb="39" eb="41">
      <t>モクヒョウ</t>
    </rPh>
    <phoneticPr fontId="1"/>
  </si>
  <si>
    <r>
      <rPr>
        <sz val="11"/>
        <color theme="1"/>
        <rFont val="ＭＳ 明朝"/>
        <family val="1"/>
        <charset val="128"/>
      </rPr>
      <t>品目数</t>
    </r>
    <rPh sb="0" eb="3">
      <t>ヒンモクスウ</t>
    </rPh>
    <phoneticPr fontId="1"/>
  </si>
  <si>
    <r>
      <rPr>
        <b/>
        <sz val="11"/>
        <color theme="1"/>
        <rFont val="ＭＳ 明朝"/>
        <family val="1"/>
        <charset val="128"/>
      </rPr>
      <t>令和３年度成果実績</t>
    </r>
    <phoneticPr fontId="1"/>
  </si>
  <si>
    <t>７．事業経費内訳（輸出重点品目の総合プロデュースマーケティング支援）</t>
    <rPh sb="2" eb="4">
      <t>ジギョウ</t>
    </rPh>
    <rPh sb="4" eb="6">
      <t>ケイヒ</t>
    </rPh>
    <rPh sb="6" eb="8">
      <t>ウチワケ</t>
    </rPh>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</si>
  <si>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</si>
  <si>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事業活動計</t>
    </r>
    <rPh sb="0" eb="2">
      <t>ジギョウ</t>
    </rPh>
    <rPh sb="2" eb="4">
      <t>カツドウ</t>
    </rPh>
    <rPh sb="4" eb="5">
      <t>ケイ</t>
    </rPh>
    <phoneticPr fontId="1"/>
  </si>
  <si>
    <r>
      <rPr>
        <sz val="11"/>
        <rFont val="ＭＳ 明朝"/>
        <family val="1"/>
        <charset val="128"/>
      </rPr>
      <t>旅費</t>
    </r>
    <rPh sb="0" eb="2">
      <t>リョヒ</t>
    </rPh>
    <phoneticPr fontId="1"/>
  </si>
  <si>
    <r>
      <rPr>
        <sz val="11"/>
        <rFont val="ＭＳ 明朝"/>
        <family val="1"/>
        <charset val="128"/>
      </rPr>
      <t>謝金</t>
    </r>
    <rPh sb="0" eb="2">
      <t>シャキン</t>
    </rPh>
    <phoneticPr fontId="1"/>
  </si>
  <si>
    <r>
      <rPr>
        <sz val="11"/>
        <rFont val="ＭＳ 明朝"/>
        <family val="1"/>
        <charset val="128"/>
      </rPr>
      <t>委託費</t>
    </r>
    <rPh sb="0" eb="2">
      <t>イタク</t>
    </rPh>
    <rPh sb="2" eb="3">
      <t>ヒ</t>
    </rPh>
    <phoneticPr fontId="1"/>
  </si>
  <si>
    <r>
      <rPr>
        <sz val="11"/>
        <rFont val="ＭＳ 明朝"/>
        <family val="1"/>
        <charset val="128"/>
      </rPr>
      <t>賃借料及び使用料（機器リースは</t>
    </r>
    <r>
      <rPr>
        <sz val="11"/>
        <rFont val="Century"/>
        <family val="1"/>
      </rPr>
      <t>1/2</t>
    </r>
    <r>
      <rPr>
        <sz val="11"/>
        <rFont val="ＭＳ 明朝"/>
        <family val="1"/>
        <charset val="128"/>
      </rPr>
      <t>補助）</t>
    </r>
    <rPh sb="0" eb="3">
      <t>チンシャクリョウ</t>
    </rPh>
    <rPh sb="3" eb="4">
      <t>オヨ</t>
    </rPh>
    <rPh sb="5" eb="8">
      <t>シヨウリョウ</t>
    </rPh>
    <rPh sb="9" eb="11">
      <t>キキ</t>
    </rPh>
    <rPh sb="18" eb="20">
      <t>ホジョ</t>
    </rPh>
    <phoneticPr fontId="1"/>
  </si>
  <si>
    <r>
      <rPr>
        <sz val="11"/>
        <rFont val="ＭＳ 明朝"/>
        <family val="1"/>
        <charset val="128"/>
      </rPr>
      <t>賃金</t>
    </r>
    <rPh sb="0" eb="2">
      <t>チンギン</t>
    </rPh>
    <phoneticPr fontId="1"/>
  </si>
  <si>
    <r>
      <rPr>
        <sz val="11"/>
        <rFont val="ＭＳ 明朝"/>
        <family val="1"/>
        <charset val="128"/>
      </rPr>
      <t>人件費</t>
    </r>
    <rPh sb="0" eb="3">
      <t>ジンケンヒ</t>
    </rPh>
    <phoneticPr fontId="1"/>
  </si>
  <si>
    <r>
      <rPr>
        <sz val="11"/>
        <rFont val="ＭＳ 明朝"/>
        <family val="1"/>
        <charset val="128"/>
      </rPr>
      <t>賃借料及び使用料（リースは</t>
    </r>
    <r>
      <rPr>
        <sz val="11"/>
        <rFont val="Century"/>
        <family val="1"/>
      </rPr>
      <t>1/2</t>
    </r>
    <r>
      <rPr>
        <sz val="11"/>
        <rFont val="ＭＳ 明朝"/>
        <family val="1"/>
        <charset val="128"/>
      </rPr>
      <t>補助）</t>
    </r>
    <rPh sb="0" eb="3">
      <t>チンシャクリョウ</t>
    </rPh>
    <rPh sb="3" eb="4">
      <t>オヨ</t>
    </rPh>
    <rPh sb="5" eb="8">
      <t>シヨウリョウ</t>
    </rPh>
    <rPh sb="16" eb="18">
      <t>ホジョ</t>
    </rPh>
    <phoneticPr fontId="1"/>
  </si>
  <si>
    <t>＜年間＞　事業経費内訳</t>
    <rPh sb="1" eb="3">
      <t>ネンカン</t>
    </rPh>
    <phoneticPr fontId="1"/>
  </si>
  <si>
    <r>
      <rPr>
        <sz val="12"/>
        <color theme="1"/>
        <rFont val="ＭＳ 明朝"/>
        <family val="1"/>
        <charset val="128"/>
      </rPr>
      <t>１．補補助金の交付予定額と事業費の負担区分</t>
    </r>
    <rPh sb="3" eb="6">
      <t>ホジョキン</t>
    </rPh>
    <rPh sb="7" eb="9">
      <t>コウフ</t>
    </rPh>
    <rPh sb="9" eb="11">
      <t>ヨテイ</t>
    </rPh>
    <rPh sb="11" eb="12">
      <t>ガク</t>
    </rPh>
    <rPh sb="13" eb="16">
      <t>ジギョウヒ</t>
    </rPh>
    <rPh sb="17" eb="19">
      <t>フタン</t>
    </rPh>
    <rPh sb="19" eb="21">
      <t>クブン</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</si>
  <si>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</si>
  <si>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自己負担額
（</t>
    </r>
    <r>
      <rPr>
        <sz val="11"/>
        <color theme="1"/>
        <rFont val="Century"/>
        <family val="1"/>
      </rPr>
      <t>B</t>
    </r>
    <r>
      <rPr>
        <sz val="11"/>
        <color theme="1"/>
        <rFont val="ＭＳ 明朝"/>
        <family val="1"/>
        <charset val="128"/>
      </rPr>
      <t>）</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</si>
  <si>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</si>
  <si>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</si>
  <si>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</si>
  <si>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color theme="1"/>
        <rFont val="ＭＳ 明朝"/>
        <family val="1"/>
        <charset val="128"/>
      </rPr>
      <t>交付予定額
（</t>
    </r>
    <r>
      <rPr>
        <sz val="11"/>
        <color theme="1"/>
        <rFont val="Century"/>
        <family val="1"/>
      </rPr>
      <t>A</t>
    </r>
    <r>
      <rPr>
        <sz val="11"/>
        <color theme="1"/>
        <rFont val="ＭＳ 明朝"/>
        <family val="1"/>
        <charset val="128"/>
      </rPr>
      <t>）</t>
    </r>
    <rPh sb="0" eb="2">
      <t>コウフ</t>
    </rPh>
    <rPh sb="2" eb="4">
      <t>ヨテイ</t>
    </rPh>
    <rPh sb="4" eb="5">
      <t>ガク</t>
    </rPh>
    <phoneticPr fontId="1"/>
  </si>
  <si>
    <r>
      <rPr>
        <sz val="11"/>
        <rFont val="ＭＳ 明朝"/>
        <family val="1"/>
        <charset val="128"/>
      </rPr>
      <t>輸出重点品目の総合プロデュースマーケティング支援事業</t>
    </r>
    <rPh sb="0" eb="2">
      <t>ユシュツ</t>
    </rPh>
    <rPh sb="2" eb="4">
      <t>ジュウテン</t>
    </rPh>
    <rPh sb="4" eb="6">
      <t>ヒンモク</t>
    </rPh>
    <rPh sb="7" eb="9">
      <t>ソウゴウ</t>
    </rPh>
    <rPh sb="22" eb="24">
      <t>シエン</t>
    </rPh>
    <rPh sb="24" eb="26">
      <t>ジギョウ</t>
    </rPh>
    <phoneticPr fontId="1"/>
  </si>
  <si>
    <r>
      <rPr>
        <sz val="11"/>
        <color theme="1"/>
        <rFont val="ＭＳ 明朝"/>
        <family val="1"/>
        <charset val="128"/>
      </rPr>
      <t>消費税仕入控除額</t>
    </r>
  </si>
  <si>
    <r>
      <rPr>
        <sz val="12"/>
        <color theme="1"/>
        <rFont val="ＭＳ 明朝"/>
        <family val="1"/>
        <charset val="128"/>
      </rPr>
      <t>２．補助事業の交付予定額と経費内訳</t>
    </r>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</si>
  <si>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交付予定額
及び申請時）</t>
    </r>
    <rPh sb="0" eb="3">
      <t>ジギョウヒ</t>
    </rPh>
    <rPh sb="5" eb="7">
      <t>コウフ</t>
    </rPh>
    <rPh sb="7" eb="9">
      <t>ヨテイ</t>
    </rPh>
    <rPh sb="9" eb="10">
      <t>ガク</t>
    </rPh>
    <rPh sb="11" eb="12">
      <t>オヨ</t>
    </rPh>
    <rPh sb="13" eb="16">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</si>
  <si>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</si>
  <si>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</si>
  <si>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</si>
  <si>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</si>
  <si>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その他</t>
    </r>
    <rPh sb="2" eb="3">
      <t>タ</t>
    </rPh>
    <phoneticPr fontId="1"/>
  </si>
  <si>
    <r>
      <rPr>
        <sz val="11"/>
        <color theme="1"/>
        <rFont val="ＭＳ 明朝"/>
        <family val="1"/>
        <charset val="128"/>
      </rPr>
      <t>交付予定額</t>
    </r>
    <rPh sb="0" eb="2">
      <t>コウフ</t>
    </rPh>
    <rPh sb="2" eb="4">
      <t>ヨテイ</t>
    </rPh>
    <rPh sb="4" eb="5">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</si>
  <si>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</si>
  <si>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申請額</t>
    </r>
    <rPh sb="0" eb="2">
      <t>シンセイ</t>
    </rPh>
    <rPh sb="2" eb="3">
      <t>ガク</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</si>
  <si>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</si>
  <si>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</si>
  <si>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2"/>
        <color theme="1"/>
        <rFont val="ＭＳ 明朝"/>
        <family val="1"/>
        <charset val="128"/>
      </rPr>
      <t>３．補助事業の完了年月日</t>
    </r>
    <rPh sb="9" eb="12">
      <t>ネンガッピ</t>
    </rPh>
    <phoneticPr fontId="1"/>
  </si>
  <si>
    <r>
      <rPr>
        <sz val="12"/>
        <rFont val="ＭＳ 明朝"/>
        <family val="1"/>
        <charset val="128"/>
      </rPr>
      <t>入力してください</t>
    </r>
    <rPh sb="0" eb="2">
      <t>ニュウリョク</t>
    </rPh>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</si>
  <si>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</si>
  <si>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</si>
  <si>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</si>
  <si>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</si>
  <si>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</si>
  <si>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</si>
  <si>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</si>
  <si>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</si>
  <si>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</si>
  <si>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r>
      <rPr>
        <sz val="11"/>
        <color theme="1"/>
        <rFont val="ＭＳ 明朝"/>
        <family val="1"/>
        <charset val="128"/>
      </rPr>
      <t>様式第７号</t>
    </r>
    <phoneticPr fontId="1"/>
  </si>
  <si>
    <r>
      <rPr>
        <u/>
        <sz val="11"/>
        <color theme="10"/>
        <rFont val="ＭＳ 明朝"/>
        <family val="1"/>
        <charset val="128"/>
      </rPr>
      <t>Ⅰ．実施計画の（変更、中止、廃止）承認申請書</t>
    </r>
    <phoneticPr fontId="1"/>
  </si>
  <si>
    <r>
      <rPr>
        <sz val="11"/>
        <rFont val="ＭＳ 明朝"/>
        <family val="1"/>
        <charset val="128"/>
      </rPr>
      <t>事業変更申請</t>
    </r>
    <rPh sb="0" eb="2">
      <t>ジギョウ</t>
    </rPh>
    <rPh sb="2" eb="4">
      <t>ヘンコウ</t>
    </rPh>
    <rPh sb="4" eb="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</si>
  <si>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</si>
  <si>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事業廃止申請</t>
    </r>
    <rPh sb="0" eb="2">
      <t>ジギョウ</t>
    </rPh>
    <rPh sb="2" eb="4">
      <t>ハイシ</t>
    </rPh>
    <rPh sb="4" eb="6">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</si>
  <si>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</si>
  <si>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廃止の場合、全取組を「中止」した上で「廃止」の申請をお願いします。</t>
    </r>
    <rPh sb="0" eb="2">
      <t>ハイシ</t>
    </rPh>
    <rPh sb="3" eb="5">
      <t>バアイ</t>
    </rPh>
    <rPh sb="6" eb="7">
      <t>ゼン</t>
    </rPh>
    <rPh sb="7" eb="9">
      <t>トリクミ</t>
    </rPh>
    <rPh sb="11" eb="13">
      <t>チュウシ</t>
    </rPh>
    <rPh sb="16" eb="17">
      <t>ウエ</t>
    </rPh>
    <rPh sb="19" eb="21">
      <t>ハイシ</t>
    </rPh>
    <rPh sb="23" eb="25">
      <t>シンセイ</t>
    </rPh>
    <rPh sb="27" eb="28">
      <t>ネガ</t>
    </rPh>
    <phoneticPr fontId="1"/>
  </si>
  <si>
    <r>
      <rPr>
        <sz val="11"/>
        <rFont val="ＭＳ 明朝"/>
        <family val="1"/>
        <charset val="128"/>
      </rPr>
      <t>（別添１）</t>
    </r>
    <phoneticPr fontId="1"/>
  </si>
  <si>
    <r>
      <rPr>
        <u/>
        <sz val="11"/>
        <color theme="10"/>
        <rFont val="ＭＳ 明朝"/>
        <family val="1"/>
        <charset val="128"/>
      </rPr>
      <t>事業内容の変更（変更または廃止）申請時比較表</t>
    </r>
    <rPh sb="0" eb="2">
      <t>ジギョウ</t>
    </rPh>
    <rPh sb="2" eb="4">
      <t>ナイヨウ</t>
    </rPh>
    <rPh sb="5" eb="7">
      <t>ヘンコウ</t>
    </rPh>
    <rPh sb="8" eb="10">
      <t>ヘンコウ</t>
    </rPh>
    <rPh sb="13" eb="15">
      <t>ハイシ</t>
    </rPh>
    <rPh sb="16" eb="19">
      <t>シンセイジ</t>
    </rPh>
    <rPh sb="19" eb="21">
      <t>ヒカク</t>
    </rPh>
    <rPh sb="21" eb="22">
      <t>ヒョウ</t>
    </rPh>
    <phoneticPr fontId="1"/>
  </si>
  <si>
    <r>
      <rPr>
        <u/>
        <sz val="11"/>
        <color theme="10"/>
        <rFont val="ＭＳ 明朝"/>
        <family val="1"/>
        <charset val="128"/>
      </rPr>
      <t>成果目標変更（変更・廃止）申請時比較表</t>
    </r>
    <phoneticPr fontId="1"/>
  </si>
  <si>
    <r>
      <rPr>
        <u/>
        <sz val="11"/>
        <color theme="10"/>
        <rFont val="ＭＳ 明朝"/>
        <family val="1"/>
        <charset val="128"/>
      </rPr>
      <t>変更申請活動の積算内訳（輸出重点品目の総合プロデュースマーケティング支援）</t>
    </r>
    <phoneticPr fontId="1"/>
  </si>
  <si>
    <r>
      <rPr>
        <sz val="11"/>
        <color theme="1"/>
        <rFont val="ＭＳ 明朝"/>
        <family val="1"/>
        <charset val="128"/>
      </rPr>
      <t>添付資料</t>
    </r>
    <rPh sb="0" eb="2">
      <t>テンプ</t>
    </rPh>
    <rPh sb="2" eb="4">
      <t>シリョウ</t>
    </rPh>
    <phoneticPr fontId="1"/>
  </si>
  <si>
    <r>
      <rPr>
        <u/>
        <sz val="11"/>
        <color theme="10"/>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</si>
  <si>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（変更、廃止申請時）</t>
    </r>
    <rPh sb="7" eb="9">
      <t>ヘンコウ</t>
    </rPh>
    <rPh sb="19" eb="22">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</si>
  <si>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</si>
  <si>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</si>
  <si>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</si>
  <si>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</si>
  <si>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</si>
  <si>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</si>
  <si>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分野・テーマ別の海外販路開拓等への支援強化事業の実施計画の</t>
    <phoneticPr fontId="1"/>
  </si>
  <si>
    <t>(申請内容選択)</t>
  </si>
  <si>
    <t>申請及び、同補助金の</t>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</si>
  <si>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</si>
  <si>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▼選択してください</t>
  </si>
  <si>
    <r>
      <rPr>
        <b/>
        <sz val="12"/>
        <color theme="1"/>
        <rFont val="ＭＳ 明朝"/>
        <family val="1"/>
        <charset val="128"/>
      </rPr>
      <t>１．事業内容の変更（変更または廃止）申請時比較表（輸出重点品目の総合プロデュースマーケティング支援）</t>
    </r>
    <phoneticPr fontId="1"/>
  </si>
  <si>
    <r>
      <rPr>
        <b/>
        <sz val="11"/>
        <color theme="1"/>
        <rFont val="ＭＳ 明朝"/>
        <family val="1"/>
        <charset val="128"/>
      </rPr>
      <t>取組
番号</t>
    </r>
    <rPh sb="0" eb="2">
      <t>トリクミ</t>
    </rPh>
    <rPh sb="3" eb="5">
      <t>バンゴウ</t>
    </rPh>
    <phoneticPr fontId="1"/>
  </si>
  <si>
    <r>
      <rPr>
        <b/>
        <sz val="11"/>
        <color theme="1"/>
        <rFont val="ＭＳ 明朝"/>
        <family val="1"/>
        <charset val="128"/>
      </rPr>
      <t>取組</t>
    </r>
    <rPh sb="0" eb="2">
      <t>トリクミ</t>
    </rPh>
    <phoneticPr fontId="1"/>
  </si>
  <si>
    <r>
      <rPr>
        <b/>
        <sz val="11"/>
        <color theme="1"/>
        <rFont val="ＭＳ 明朝"/>
        <family val="1"/>
        <charset val="128"/>
      </rPr>
      <t>変更</t>
    </r>
    <r>
      <rPr>
        <sz val="11"/>
        <color theme="1"/>
        <rFont val="Century"/>
        <family val="1"/>
      </rPr>
      <t/>
    </r>
    <rPh sb="0" eb="2">
      <t>ヘンコウ</t>
    </rPh>
    <phoneticPr fontId="1"/>
  </si>
  <si>
    <r>
      <rPr>
        <b/>
        <sz val="11"/>
        <color theme="1"/>
        <rFont val="ＭＳ 明朝"/>
        <family val="1"/>
        <charset val="128"/>
      </rPr>
      <t>実施国・地域</t>
    </r>
    <rPh sb="0" eb="2">
      <t>ジッシ</t>
    </rPh>
    <rPh sb="2" eb="3">
      <t>コク</t>
    </rPh>
    <rPh sb="4" eb="6">
      <t>チイキ</t>
    </rPh>
    <phoneticPr fontId="1"/>
  </si>
  <si>
    <r>
      <rPr>
        <b/>
        <sz val="11"/>
        <color theme="1"/>
        <rFont val="ＭＳ 明朝"/>
        <family val="1"/>
        <charset val="128"/>
      </rPr>
      <t>具体的な内容</t>
    </r>
    <rPh sb="0" eb="3">
      <t>グタイテキ</t>
    </rPh>
    <rPh sb="4" eb="6">
      <t>ナイヨウ</t>
    </rPh>
    <phoneticPr fontId="1"/>
  </si>
  <si>
    <r>
      <rPr>
        <sz val="12"/>
        <color theme="1"/>
        <rFont val="ＭＳ 明朝"/>
        <family val="1"/>
        <charset val="128"/>
      </rPr>
      <t>Ｋ①</t>
    </r>
    <phoneticPr fontId="1"/>
  </si>
  <si>
    <r>
      <rPr>
        <b/>
        <sz val="11"/>
        <color theme="1"/>
        <rFont val="ＭＳ 明朝"/>
        <family val="1"/>
        <charset val="128"/>
      </rPr>
      <t>総合的プロデュースチームの編成</t>
    </r>
    <phoneticPr fontId="1"/>
  </si>
  <si>
    <r>
      <rPr>
        <sz val="11"/>
        <rFont val="ＭＳ 明朝"/>
        <family val="1"/>
        <charset val="128"/>
      </rPr>
      <t>申請時</t>
    </r>
    <rPh sb="0" eb="3">
      <t>シンセイジ</t>
    </rPh>
    <phoneticPr fontId="1"/>
  </si>
  <si>
    <r>
      <rPr>
        <sz val="11"/>
        <color rgb="FFFFFF00"/>
        <rFont val="ＭＳ 明朝"/>
        <family val="1"/>
        <charset val="128"/>
      </rPr>
      <t>※「行」の幅は調整できますが、行や列の削除はしないでください。</t>
    </r>
    <rPh sb="5" eb="6">
      <t>ハバ</t>
    </rPh>
    <rPh sb="7" eb="9">
      <t>チョウセイ</t>
    </rPh>
    <rPh sb="15" eb="16">
      <t>ギョウ</t>
    </rPh>
    <rPh sb="17" eb="18">
      <t>レツ</t>
    </rPh>
    <rPh sb="19" eb="21">
      <t>サクジョ</t>
    </rPh>
    <phoneticPr fontId="1"/>
  </si>
  <si>
    <t>選択</t>
  </si>
  <si>
    <r>
      <rPr>
        <sz val="11"/>
        <color theme="1"/>
        <rFont val="ＭＳ 明朝"/>
        <family val="1"/>
        <charset val="128"/>
      </rPr>
      <t>選択</t>
    </r>
  </si>
  <si>
    <r>
      <rPr>
        <sz val="12"/>
        <color theme="1"/>
        <rFont val="ＭＳ 明朝"/>
        <family val="1"/>
        <charset val="128"/>
      </rPr>
      <t>Ｋ②</t>
    </r>
    <phoneticPr fontId="1"/>
  </si>
  <si>
    <r>
      <rPr>
        <b/>
        <sz val="11"/>
        <color theme="1"/>
        <rFont val="ＭＳ 明朝"/>
        <family val="1"/>
        <charset val="128"/>
      </rPr>
      <t>プロデュース商品の発掘選定</t>
    </r>
    <phoneticPr fontId="1"/>
  </si>
  <si>
    <r>
      <rPr>
        <sz val="12"/>
        <color theme="1"/>
        <rFont val="ＭＳ 明朝"/>
        <family val="1"/>
        <charset val="128"/>
      </rPr>
      <t>Ｋ③</t>
    </r>
    <phoneticPr fontId="1"/>
  </si>
  <si>
    <r>
      <rPr>
        <b/>
        <sz val="11"/>
        <color theme="1"/>
        <rFont val="ＭＳ 明朝"/>
        <family val="1"/>
        <charset val="128"/>
      </rPr>
      <t>取組市場でのマーケティング</t>
    </r>
    <phoneticPr fontId="1"/>
  </si>
  <si>
    <r>
      <rPr>
        <sz val="12"/>
        <color theme="1"/>
        <rFont val="ＭＳ 明朝"/>
        <family val="1"/>
        <charset val="128"/>
      </rPr>
      <t>Ｋ④</t>
    </r>
    <phoneticPr fontId="1"/>
  </si>
  <si>
    <r>
      <rPr>
        <b/>
        <sz val="11"/>
        <color theme="1"/>
        <rFont val="ＭＳ 明朝"/>
        <family val="1"/>
        <charset val="128"/>
      </rPr>
      <t>マーケティング結果のフィードバック</t>
    </r>
    <phoneticPr fontId="1"/>
  </si>
  <si>
    <r>
      <rPr>
        <b/>
        <sz val="12"/>
        <color theme="1"/>
        <rFont val="ＭＳ 明朝"/>
        <family val="1"/>
        <charset val="128"/>
      </rPr>
      <t>２．成果目標変更（変更・廃止）申請時比較表（輸出重点品目の総合プロデュースマーケティング支援）</t>
    </r>
    <rPh sb="2" eb="6">
      <t>セイカモクヒョウ</t>
    </rPh>
    <rPh sb="12" eb="14">
      <t>ハイシ</t>
    </rPh>
    <rPh sb="15" eb="18">
      <t>シンセイジ</t>
    </rPh>
    <rPh sb="18" eb="20">
      <t>ヒカク</t>
    </rPh>
    <rPh sb="20" eb="21">
      <t>ヒョウ</t>
    </rPh>
    <phoneticPr fontId="1"/>
  </si>
  <si>
    <r>
      <rPr>
        <sz val="11"/>
        <color theme="1"/>
        <rFont val="ＭＳ 明朝"/>
        <family val="1"/>
        <charset val="128"/>
      </rPr>
      <t>　事業の活動内容</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</si>
  <si>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</si>
  <si>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</si>
  <si>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</si>
  <si>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r>
      <rPr>
        <sz val="11"/>
        <color theme="1"/>
        <rFont val="ＭＳ 明朝"/>
        <family val="1"/>
        <charset val="128"/>
      </rPr>
      <t>変更申請後</t>
    </r>
    <rPh sb="0" eb="2">
      <t>ヘンコウ</t>
    </rPh>
    <rPh sb="2" eb="4">
      <t>シンセイ</t>
    </rPh>
    <rPh sb="4" eb="5">
      <t>ゴ</t>
    </rPh>
    <phoneticPr fontId="1"/>
  </si>
  <si>
    <r>
      <rPr>
        <sz val="11"/>
        <color theme="1"/>
        <rFont val="ＭＳ 明朝"/>
        <family val="1"/>
        <charset val="128"/>
      </rPr>
      <t>実施国・地域</t>
    </r>
    <rPh sb="0" eb="2">
      <t>ジッシ</t>
    </rPh>
    <rPh sb="2" eb="3">
      <t>コク</t>
    </rPh>
    <rPh sb="4" eb="6">
      <t>チイキ</t>
    </rPh>
    <phoneticPr fontId="1"/>
  </si>
  <si>
    <r>
      <rPr>
        <sz val="11"/>
        <rFont val="ＭＳ 明朝"/>
        <family val="1"/>
        <charset val="128"/>
      </rPr>
      <t>補助金額</t>
    </r>
    <phoneticPr fontId="1"/>
  </si>
  <si>
    <r>
      <rPr>
        <sz val="11"/>
        <color theme="1"/>
        <rFont val="ＭＳ 明朝"/>
        <family val="1"/>
        <charset val="128"/>
      </rPr>
      <t>成果目標
（定量）</t>
    </r>
    <rPh sb="6" eb="8">
      <t>テイリョウ</t>
    </rPh>
    <phoneticPr fontId="1"/>
  </si>
  <si>
    <r>
      <rPr>
        <sz val="11"/>
        <color theme="1"/>
        <rFont val="ＭＳ 明朝"/>
        <family val="1"/>
        <charset val="128"/>
      </rPr>
      <t>成果目標
（定性）</t>
    </r>
    <rPh sb="6" eb="8">
      <t>テイセイ</t>
    </rPh>
    <phoneticPr fontId="1"/>
  </si>
  <si>
    <r>
      <rPr>
        <sz val="11"/>
        <color theme="1"/>
        <rFont val="ＭＳ 明朝"/>
        <family val="1"/>
        <charset val="128"/>
      </rPr>
      <t>補助金</t>
    </r>
    <rPh sb="0" eb="2">
      <t>ホジョ</t>
    </rPh>
    <phoneticPr fontId="1"/>
  </si>
  <si>
    <r>
      <rPr>
        <sz val="11"/>
        <color theme="1"/>
        <rFont val="ＭＳ 明朝"/>
        <family val="1"/>
        <charset val="128"/>
      </rPr>
      <t>自己負担</t>
    </r>
    <rPh sb="0" eb="2">
      <t>ジコ</t>
    </rPh>
    <rPh sb="2" eb="4">
      <t>フタン</t>
    </rPh>
    <phoneticPr fontId="1"/>
  </si>
  <si>
    <t>３．変更申請活動の積算内訳（輸出重点品目の総合プロデュースマーケティング支援）</t>
    <rPh sb="2" eb="4">
      <t>ヘンコウ</t>
    </rPh>
    <rPh sb="4" eb="6">
      <t>シンセイ</t>
    </rPh>
    <rPh sb="6" eb="8">
      <t>カツドウ</t>
    </rPh>
    <rPh sb="9" eb="11">
      <t>セキサン</t>
    </rPh>
    <rPh sb="11" eb="13">
      <t>ウチワケ</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</si>
  <si>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</si>
  <si>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</si>
  <si>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</si>
  <si>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rFont val="ＭＳ 明朝"/>
        <family val="1"/>
        <charset val="128"/>
      </rPr>
      <t>区分</t>
    </r>
    <r>
      <rPr>
        <sz val="11"/>
        <rFont val="Century"/>
        <family val="1"/>
      </rPr>
      <t>/</t>
    </r>
    <r>
      <rPr>
        <sz val="1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</si>
  <si>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</si>
  <si>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r>
      <rPr>
        <sz val="14"/>
        <color rgb="FF000000"/>
        <rFont val="ＭＳ 明朝"/>
        <family val="1"/>
        <charset val="128"/>
      </rPr>
      <t>補助金交付＜変更＞申請書</t>
    </r>
    <rPh sb="6" eb="8">
      <t>ヘンコウ</t>
    </rPh>
    <phoneticPr fontId="1"/>
  </si>
  <si>
    <r>
      <rPr>
        <sz val="12"/>
        <color theme="1"/>
        <rFont val="ＭＳ 明朝"/>
        <family val="1"/>
        <charset val="128"/>
      </rPr>
      <t>１．補助金の申請額と経費の配分及び負担区分</t>
    </r>
    <rPh sb="10" eb="12">
      <t>ケイヒ</t>
    </rPh>
    <rPh sb="13" eb="15">
      <t>ハイブン</t>
    </rPh>
    <rPh sb="15" eb="16">
      <t>オヨ</t>
    </rPh>
    <rPh sb="17" eb="19">
      <t>フタン</t>
    </rPh>
    <rPh sb="19" eb="21">
      <t>クブン</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</si>
  <si>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申請時）</t>
    </r>
    <rPh sb="0" eb="3">
      <t>ジギョウヒ</t>
    </rPh>
    <rPh sb="5" eb="8">
      <t>シンセイジ</t>
    </rPh>
    <phoneticPr fontId="1"/>
  </si>
  <si>
    <r>
      <rPr>
        <sz val="11"/>
        <color theme="1"/>
        <rFont val="ＭＳ 明朝"/>
        <family val="1"/>
        <charset val="128"/>
      </rPr>
      <t>申請時</t>
    </r>
    <rPh sb="0" eb="3">
      <t>シンセイジ</t>
    </rPh>
    <phoneticPr fontId="1"/>
  </si>
  <si>
    <r>
      <rPr>
        <sz val="11"/>
        <color theme="1"/>
        <rFont val="ＭＳ 明朝"/>
        <family val="1"/>
        <charset val="128"/>
      </rPr>
      <t>変更後
（</t>
    </r>
    <r>
      <rPr>
        <sz val="11"/>
        <color theme="1"/>
        <rFont val="Century"/>
        <family val="1"/>
      </rPr>
      <t>A</t>
    </r>
    <r>
      <rPr>
        <sz val="11"/>
        <color theme="1"/>
        <rFont val="ＭＳ 明朝"/>
        <family val="1"/>
        <charset val="128"/>
      </rPr>
      <t>）</t>
    </r>
    <rPh sb="0" eb="2">
      <t>ヘンコウ</t>
    </rPh>
    <rPh sb="2" eb="3">
      <t>ゴ</t>
    </rPh>
    <phoneticPr fontId="1"/>
  </si>
  <si>
    <r>
      <rPr>
        <sz val="11"/>
        <color theme="1"/>
        <rFont val="ＭＳ 明朝"/>
        <family val="1"/>
        <charset val="128"/>
      </rPr>
      <t>変更後
（</t>
    </r>
    <r>
      <rPr>
        <sz val="11"/>
        <color theme="1"/>
        <rFont val="Century"/>
        <family val="1"/>
      </rPr>
      <t>B)</t>
    </r>
    <rPh sb="0" eb="2">
      <t>ヘンコウ</t>
    </rPh>
    <rPh sb="2" eb="3">
      <t>ゴ</t>
    </rPh>
    <phoneticPr fontId="1"/>
  </si>
  <si>
    <r>
      <rPr>
        <sz val="11"/>
        <color theme="1"/>
        <rFont val="ＭＳ 明朝"/>
        <family val="1"/>
        <charset val="128"/>
      </rPr>
      <t>変更後
（</t>
    </r>
    <r>
      <rPr>
        <sz val="11"/>
        <color theme="1"/>
        <rFont val="Century"/>
        <family val="1"/>
      </rPr>
      <t>C</t>
    </r>
    <r>
      <rPr>
        <sz val="11"/>
        <color theme="1"/>
        <rFont val="ＭＳ 明朝"/>
        <family val="1"/>
        <charset val="128"/>
      </rPr>
      <t>）</t>
    </r>
    <rPh sb="0" eb="2">
      <t>ヘンコウ</t>
    </rPh>
    <rPh sb="2" eb="3">
      <t>ゴ</t>
    </rPh>
    <phoneticPr fontId="1"/>
  </si>
  <si>
    <r>
      <rPr>
        <sz val="11"/>
        <rFont val="ＭＳ 明朝"/>
        <family val="1"/>
        <charset val="128"/>
      </rPr>
      <t>輸出重点品目の総合プロデュースマーケティング支援</t>
    </r>
    <rPh sb="0" eb="2">
      <t>ユシュツ</t>
    </rPh>
    <rPh sb="2" eb="4">
      <t>ジュウテン</t>
    </rPh>
    <rPh sb="4" eb="6">
      <t>ヒンモク</t>
    </rPh>
    <rPh sb="7" eb="9">
      <t>ソウゴウ</t>
    </rPh>
    <rPh sb="22" eb="24">
      <t>シエン</t>
    </rPh>
    <phoneticPr fontId="1"/>
  </si>
  <si>
    <r>
      <rPr>
        <sz val="12"/>
        <color theme="1"/>
        <rFont val="ＭＳ 明朝"/>
        <family val="1"/>
        <charset val="128"/>
      </rPr>
      <t>２．収支予算</t>
    </r>
    <rPh sb="2" eb="4">
      <t>シュウシ</t>
    </rPh>
    <rPh sb="4" eb="6">
      <t>ヨサン</t>
    </rPh>
    <phoneticPr fontId="1"/>
  </si>
  <si>
    <r>
      <t xml:space="preserve">(1) </t>
    </r>
    <r>
      <rPr>
        <sz val="11"/>
        <color theme="1"/>
        <rFont val="ＭＳ 明朝"/>
        <family val="1"/>
        <charset val="128"/>
      </rPr>
      <t>収入の部</t>
    </r>
    <rPh sb="4" eb="6">
      <t>シュウニュウ</t>
    </rPh>
    <rPh sb="7" eb="8">
      <t>ブ</t>
    </rPh>
    <phoneticPr fontId="1"/>
  </si>
  <si>
    <r>
      <rPr>
        <sz val="11"/>
        <rFont val="ＭＳ 明朝"/>
        <family val="1"/>
        <charset val="128"/>
      </rPr>
      <t>単位（円）</t>
    </r>
  </si>
  <si>
    <r>
      <rPr>
        <sz val="11"/>
        <color theme="1"/>
        <rFont val="ＭＳ 明朝"/>
        <family val="1"/>
        <charset val="128"/>
      </rPr>
      <t>変更後予算比較</t>
    </r>
    <rPh sb="0" eb="2">
      <t>ヘンコウ</t>
    </rPh>
    <rPh sb="2" eb="3">
      <t>ゴ</t>
    </rPh>
    <rPh sb="3" eb="5">
      <t>ヨサン</t>
    </rPh>
    <rPh sb="5" eb="6">
      <t>ヒ</t>
    </rPh>
    <rPh sb="6" eb="7">
      <t>カク</t>
    </rPh>
    <phoneticPr fontId="1"/>
  </si>
  <si>
    <r>
      <rPr>
        <sz val="11"/>
        <color theme="1"/>
        <rFont val="ＭＳ 明朝"/>
        <family val="1"/>
        <charset val="128"/>
      </rPr>
      <t>対申請時</t>
    </r>
    <rPh sb="0" eb="1">
      <t>タイ</t>
    </rPh>
    <rPh sb="1" eb="4">
      <t>シンセイジ</t>
    </rPh>
    <phoneticPr fontId="1"/>
  </si>
  <si>
    <r>
      <rPr>
        <sz val="11"/>
        <color theme="1"/>
        <rFont val="ＭＳ 明朝"/>
        <family val="1"/>
        <charset val="128"/>
      </rPr>
      <t>対前年度</t>
    </r>
    <rPh sb="0" eb="1">
      <t>タイ</t>
    </rPh>
    <rPh sb="1" eb="4">
      <t>ゼンネンド</t>
    </rPh>
    <phoneticPr fontId="1"/>
  </si>
  <si>
    <r>
      <rPr>
        <sz val="11"/>
        <color theme="1"/>
        <rFont val="ＭＳ 明朝"/>
        <family val="1"/>
        <charset val="128"/>
      </rPr>
      <t>変更後</t>
    </r>
    <rPh sb="0" eb="2">
      <t>ヘンコウ</t>
    </rPh>
    <rPh sb="2" eb="3">
      <t>ゴ</t>
    </rPh>
    <phoneticPr fontId="1"/>
  </si>
  <si>
    <r>
      <t xml:space="preserve">(2) </t>
    </r>
    <r>
      <rPr>
        <sz val="11"/>
        <color theme="1"/>
        <rFont val="ＭＳ 明朝"/>
        <family val="1"/>
        <charset val="128"/>
      </rPr>
      <t>支出の部</t>
    </r>
    <rPh sb="4" eb="6">
      <t>シシュツ</t>
    </rPh>
    <rPh sb="7" eb="8">
      <t>ブ</t>
    </rPh>
    <phoneticPr fontId="1"/>
  </si>
  <si>
    <r>
      <rPr>
        <sz val="12"/>
        <color theme="1"/>
        <rFont val="ＭＳ 明朝"/>
        <family val="1"/>
        <charset val="128"/>
      </rPr>
      <t>３．補助事業の完了予定年月日</t>
    </r>
    <rPh sb="9" eb="11">
      <t>ヨテイ</t>
    </rPh>
    <rPh sb="11" eb="14">
      <t>ネンガッピ</t>
    </rPh>
    <phoneticPr fontId="1"/>
  </si>
  <si>
    <r>
      <rPr>
        <sz val="11"/>
        <rFont val="ＭＳ 明朝"/>
        <family val="1"/>
        <charset val="128"/>
      </rPr>
      <t>様式第９号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</si>
  <si>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事業成果の報告書</t>
    </r>
    <rPh sb="2" eb="4">
      <t>ジギョウ</t>
    </rPh>
    <rPh sb="4" eb="6">
      <t>セイカ</t>
    </rPh>
    <rPh sb="7" eb="9">
      <t>ホウコク</t>
    </rPh>
    <rPh sb="9" eb="10">
      <t>ショ</t>
    </rPh>
    <phoneticPr fontId="1"/>
  </si>
  <si>
    <r>
      <rPr>
        <u/>
        <sz val="11"/>
        <color theme="10"/>
        <rFont val="ＭＳ 明朝"/>
        <family val="1"/>
        <charset val="128"/>
      </rPr>
      <t>事業内容（輸出重点品目の総合プロデュースマーケティング支援）</t>
    </r>
    <rPh sb="0" eb="2">
      <t>ジギョウ</t>
    </rPh>
    <rPh sb="2" eb="4">
      <t>ナイヨウ</t>
    </rPh>
    <rPh sb="5" eb="7">
      <t>ユシュツ</t>
    </rPh>
    <rPh sb="7" eb="9">
      <t>ジュウテン</t>
    </rPh>
    <rPh sb="9" eb="11">
      <t>ヒンモク</t>
    </rPh>
    <rPh sb="12" eb="14">
      <t>ソウゴウ</t>
    </rPh>
    <rPh sb="27" eb="29">
      <t>シエン</t>
    </rPh>
    <phoneticPr fontId="1"/>
  </si>
  <si>
    <r>
      <rPr>
        <sz val="11"/>
        <color theme="1"/>
        <rFont val="ＭＳ 明朝"/>
        <family val="1"/>
        <charset val="128"/>
      </rPr>
      <t>①</t>
    </r>
    <phoneticPr fontId="1"/>
  </si>
  <si>
    <r>
      <rPr>
        <u/>
        <sz val="11"/>
        <color theme="10"/>
        <rFont val="ＭＳ 明朝"/>
        <family val="1"/>
        <charset val="128"/>
      </rPr>
      <t>事業の成果目標と成果　（定量目標）</t>
    </r>
    <phoneticPr fontId="1"/>
  </si>
  <si>
    <r>
      <rPr>
        <sz val="11"/>
        <color theme="1"/>
        <rFont val="ＭＳ 明朝"/>
        <family val="1"/>
        <charset val="128"/>
      </rPr>
      <t>②</t>
    </r>
    <phoneticPr fontId="1"/>
  </si>
  <si>
    <r>
      <rPr>
        <u/>
        <sz val="11"/>
        <color theme="10"/>
        <rFont val="ＭＳ 明朝"/>
        <family val="1"/>
        <charset val="128"/>
      </rPr>
      <t>事業の成果目標と成果　（定性目標）</t>
    </r>
    <rPh sb="12" eb="14">
      <t>テイセイ</t>
    </rPh>
    <phoneticPr fontId="1"/>
  </si>
  <si>
    <r>
      <rPr>
        <u/>
        <sz val="11"/>
        <color theme="10"/>
        <rFont val="ＭＳ 明朝"/>
        <family val="1"/>
        <charset val="128"/>
      </rPr>
      <t>輸出数量と金額等の分析</t>
    </r>
    <rPh sb="0" eb="2">
      <t>ユシュツ</t>
    </rPh>
    <rPh sb="2" eb="4">
      <t>スウリョウ</t>
    </rPh>
    <rPh sb="5" eb="8">
      <t>キンガクナド</t>
    </rPh>
    <rPh sb="9" eb="11">
      <t>ブンセキ</t>
    </rPh>
    <phoneticPr fontId="1"/>
  </si>
  <si>
    <r>
      <rPr>
        <sz val="11"/>
        <color theme="1"/>
        <rFont val="ＭＳ 明朝"/>
        <family val="1"/>
        <charset val="128"/>
      </rPr>
      <t>４．</t>
    </r>
    <phoneticPr fontId="1"/>
  </si>
  <si>
    <r>
      <rPr>
        <u/>
        <sz val="11"/>
        <color theme="10"/>
        <rFont val="ＭＳ 明朝"/>
        <family val="1"/>
        <charset val="128"/>
      </rPr>
      <t>次年度以降の活動方針</t>
    </r>
    <rPh sb="0" eb="3">
      <t>ジネンド</t>
    </rPh>
    <rPh sb="3" eb="5">
      <t>イコウ</t>
    </rPh>
    <rPh sb="6" eb="8">
      <t>カツドウ</t>
    </rPh>
    <rPh sb="8" eb="10">
      <t>ホウシン</t>
    </rPh>
    <phoneticPr fontId="1"/>
  </si>
  <si>
    <r>
      <rPr>
        <u/>
        <sz val="11"/>
        <color theme="10"/>
        <rFont val="ＭＳ 明朝"/>
        <family val="1"/>
        <charset val="128"/>
      </rPr>
      <t>★目的別使用申請様式チャート図に戻る</t>
    </r>
  </si>
  <si>
    <t>分野・テーマ別の海外販路開拓等への支援強化事業に係る事業成果の報告について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5">
      <t>カカワ</t>
    </rPh>
    <rPh sb="26" eb="28">
      <t>ジギョウ</t>
    </rPh>
    <rPh sb="28" eb="30">
      <t>セイカ</t>
    </rPh>
    <rPh sb="31" eb="33">
      <t>ホウコク</t>
    </rPh>
    <phoneticPr fontId="1"/>
  </si>
  <si>
    <t>　　　標記について、関係書類を添えて報告します。</t>
    <rPh sb="3" eb="5">
      <t>ヒョウキ</t>
    </rPh>
    <rPh sb="10" eb="12">
      <t>カンケイ</t>
    </rPh>
    <rPh sb="12" eb="14">
      <t>ショルイ</t>
    </rPh>
    <rPh sb="15" eb="16">
      <t>ソ</t>
    </rPh>
    <rPh sb="18" eb="20">
      <t>ホウコク</t>
    </rPh>
    <phoneticPr fontId="1"/>
  </si>
  <si>
    <t>１．事業内容（輸出重点品目の総合プロデュースマーケティング支援）</t>
    <rPh sb="2" eb="4">
      <t>ジギョウ</t>
    </rPh>
    <phoneticPr fontId="1"/>
  </si>
  <si>
    <t>事業効果の発現に向けた自主取組</t>
    <rPh sb="0" eb="2">
      <t>ジギョウ</t>
    </rPh>
    <rPh sb="2" eb="4">
      <t>コウカ</t>
    </rPh>
    <rPh sb="5" eb="7">
      <t>ハツゲン</t>
    </rPh>
    <rPh sb="8" eb="9">
      <t>ム</t>
    </rPh>
    <rPh sb="11" eb="13">
      <t>ジシュ</t>
    </rPh>
    <rPh sb="13" eb="15">
      <t>トリクミ</t>
    </rPh>
    <phoneticPr fontId="1"/>
  </si>
  <si>
    <t>取組内容</t>
    <rPh sb="0" eb="2">
      <t>トリクミ</t>
    </rPh>
    <rPh sb="2" eb="4">
      <t>ナイヨウ</t>
    </rPh>
    <phoneticPr fontId="1"/>
  </si>
  <si>
    <t>２-1．事業の成果目標と成果（輸出重点品目の総合プロデュースマーケティング支援）　定量目標</t>
    <rPh sb="4" eb="6">
      <t>ジギョウ</t>
    </rPh>
    <rPh sb="7" eb="9">
      <t>セイカ</t>
    </rPh>
    <rPh sb="9" eb="11">
      <t>モクヒョウ</t>
    </rPh>
    <rPh sb="12" eb="14">
      <t>セイカ</t>
    </rPh>
    <phoneticPr fontId="1"/>
  </si>
  <si>
    <t>単位（千円）</t>
    <phoneticPr fontId="1"/>
  </si>
  <si>
    <t>令和３年度</t>
    <phoneticPr fontId="1"/>
  </si>
  <si>
    <t>令和４年度</t>
    <phoneticPr fontId="1"/>
  </si>
  <si>
    <t>令和５年度</t>
    <phoneticPr fontId="1"/>
  </si>
  <si>
    <t>目標額</t>
    <rPh sb="0" eb="2">
      <t>モクヒョウ</t>
    </rPh>
    <rPh sb="2" eb="3">
      <t>ガク</t>
    </rPh>
    <phoneticPr fontId="1"/>
  </si>
  <si>
    <t>実績額</t>
    <rPh sb="0" eb="3">
      <t>ジッセキガク</t>
    </rPh>
    <phoneticPr fontId="1"/>
  </si>
  <si>
    <t>輸出重点品目の総合プロデュース
マーケティング支援事業計</t>
    <phoneticPr fontId="1"/>
  </si>
  <si>
    <t>２-2．事業の成果目標と成果（輸出重点品目の総合プロデュースマーケティング支援）　定性目標</t>
    <rPh sb="4" eb="6">
      <t>ジギョウ</t>
    </rPh>
    <rPh sb="7" eb="9">
      <t>セイカ</t>
    </rPh>
    <rPh sb="9" eb="11">
      <t>モクヒョウ</t>
    </rPh>
    <rPh sb="12" eb="14">
      <t>セイカ</t>
    </rPh>
    <rPh sb="41" eb="43">
      <t>テイセイ</t>
    </rPh>
    <phoneticPr fontId="1"/>
  </si>
  <si>
    <t>目標</t>
    <rPh sb="0" eb="2">
      <t>モクヒョウ</t>
    </rPh>
    <phoneticPr fontId="1"/>
  </si>
  <si>
    <t>実績</t>
    <rPh sb="0" eb="2">
      <t>ジッセキ</t>
    </rPh>
    <phoneticPr fontId="1"/>
  </si>
  <si>
    <r>
      <rPr>
        <sz val="10"/>
        <color theme="1"/>
        <rFont val="ＭＳ 明朝"/>
        <family val="1"/>
        <charset val="128"/>
      </rPr>
      <t>対象品目の内訳が多い場合は、これを別葉とすることができます。</t>
    </r>
    <phoneticPr fontId="1"/>
  </si>
  <si>
    <r>
      <rPr>
        <sz val="10"/>
        <color theme="1"/>
        <rFont val="ＭＳ 明朝"/>
        <family val="1"/>
        <charset val="128"/>
      </rPr>
      <t>前年度の実績額を見込額で記載する場合は（　　）とし、実績額が確定後の次回報告時に実績額を記載してください。</t>
    </r>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</si>
  <si>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r>
      <rPr>
        <sz val="10"/>
        <color theme="1"/>
        <rFont val="ＭＳ 明朝"/>
        <family val="1"/>
        <charset val="128"/>
      </rPr>
      <t>目標額及び実績額の算定方法は、事業参加者（品目別輸出団体等の会員企業等）に係る事業実施対象国又は地域及び品目の輸出金額に基づき算定してください。</t>
    </r>
    <phoneticPr fontId="1"/>
  </si>
  <si>
    <r>
      <rPr>
        <sz val="10"/>
        <color theme="1"/>
        <rFont val="ＭＳ 明朝"/>
        <family val="1"/>
        <charset val="128"/>
      </rPr>
      <t>また、当該事業参加者に対して当該事業の実施に係る目標額及び実績額の報告を求めてください。（貿易統計等は使用しないでください。）</t>
    </r>
    <phoneticPr fontId="1"/>
  </si>
  <si>
    <r>
      <rPr>
        <sz val="10"/>
        <color theme="1"/>
        <rFont val="ＭＳ 明朝"/>
        <family val="1"/>
        <charset val="128"/>
      </rPr>
      <t>注</t>
    </r>
    <r>
      <rPr>
        <sz val="10"/>
        <color theme="1"/>
        <rFont val="Century"/>
        <family val="1"/>
      </rPr>
      <t>4</t>
    </r>
    <r>
      <rPr>
        <sz val="10"/>
        <color theme="1"/>
        <rFont val="ＭＳ 明朝"/>
        <family val="1"/>
        <charset val="128"/>
      </rPr>
      <t>：</t>
    </r>
    <rPh sb="0" eb="1">
      <t>チュウ</t>
    </rPh>
    <phoneticPr fontId="1"/>
  </si>
  <si>
    <r>
      <rPr>
        <sz val="10"/>
        <color theme="1"/>
        <rFont val="ＭＳ 明朝"/>
        <family val="1"/>
        <charset val="128"/>
      </rPr>
      <t>実績額の算定に当たっては、目標額を設定する際に対象とした期間及び対象範囲により算定してください。</t>
    </r>
    <phoneticPr fontId="1"/>
  </si>
  <si>
    <t>３．輸出数量と金額等の分析（輸出重点品目の総合プロデュースマーケティング支援）</t>
    <rPh sb="2" eb="4">
      <t>ユシュツ</t>
    </rPh>
    <rPh sb="4" eb="6">
      <t>スウリョウ</t>
    </rPh>
    <rPh sb="7" eb="10">
      <t>キンガクナド</t>
    </rPh>
    <rPh sb="11" eb="13">
      <t>ブンセキ</t>
    </rPh>
    <phoneticPr fontId="1"/>
  </si>
  <si>
    <t>要因分析・次年度課題</t>
    <rPh sb="0" eb="2">
      <t>ヨウイン</t>
    </rPh>
    <rPh sb="2" eb="4">
      <t>ブンセキ</t>
    </rPh>
    <rPh sb="5" eb="8">
      <t>ジネンド</t>
    </rPh>
    <rPh sb="8" eb="10">
      <t>カダイ</t>
    </rPh>
    <phoneticPr fontId="1"/>
  </si>
  <si>
    <t>達成率</t>
    <rPh sb="0" eb="3">
      <t>タッセイリツ</t>
    </rPh>
    <phoneticPr fontId="1"/>
  </si>
  <si>
    <t>輸出重点品目の総合プロデュースマーケティング
支援事業計</t>
    <rPh sb="25" eb="27">
      <t>ジギョウ</t>
    </rPh>
    <rPh sb="27" eb="28">
      <t>ケイ</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</si>
  <si>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</si>
  <si>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</si>
  <si>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４．次年度以降の活動方針（輸出重点品目の総合プロデュースマーケティング支援）</t>
    <rPh sb="2" eb="5">
      <t>ジネンド</t>
    </rPh>
    <rPh sb="5" eb="7">
      <t>イコウ</t>
    </rPh>
    <rPh sb="8" eb="10">
      <t>カツドウ</t>
    </rPh>
    <rPh sb="10" eb="12">
      <t>ホウシン</t>
    </rPh>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</si>
  <si>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</si>
  <si>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</si>
  <si>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r>
      <rPr>
        <sz val="14"/>
        <rFont val="ＭＳ 明朝"/>
        <family val="1"/>
        <charset val="128"/>
      </rPr>
      <t>消費税仕入控除税額報告書</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</si>
  <si>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</si>
  <si>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</si>
  <si>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</si>
  <si>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〇〇〇〇号により分野・テーマ別の海外販路開拓等への支援強化事業補助金の交付決定の通知がありました同事業について、</t>
    </r>
    <rPh sb="19" eb="20">
      <t>ゴウ</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</si>
  <si>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</si>
  <si>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</si>
  <si>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</si>
  <si>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</si>
  <si>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</si>
  <si>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</si>
  <si>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（令和○○年○○月○○日付○○○○による額の確定通知額）</t>
    </r>
    <r>
      <rPr>
        <sz val="11"/>
        <rFont val="Century"/>
        <family val="1"/>
      </rPr>
      <t xml:space="preserve"> </t>
    </r>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</si>
  <si>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</si>
  <si>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</si>
  <si>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</si>
  <si>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</si>
  <si>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</si>
  <si>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</si>
  <si>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</si>
  <si>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</si>
  <si>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</si>
  <si>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</si>
  <si>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</si>
  <si>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</si>
  <si>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</si>
  <si>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</si>
  <si>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</si>
  <si>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</si>
  <si>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</si>
  <si>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</si>
  <si>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</si>
  <si>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金額が証明できる書類など、免税事業者であることを確認できる資料</t>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</si>
  <si>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</si>
  <si>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</si>
  <si>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</si>
  <si>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t>以　　上</t>
    <phoneticPr fontId="1"/>
  </si>
  <si>
    <t>　分野・テーマ別の海外販路開拓等への支援強化事業の補助金交付決定前着手届</t>
    <rPh sb="28" eb="30">
      <t>コウフ</t>
    </rPh>
    <rPh sb="30" eb="32">
      <t>ケッテイ</t>
    </rPh>
    <rPh sb="32" eb="33">
      <t>マエ</t>
    </rPh>
    <rPh sb="33" eb="35">
      <t>チャクシュ</t>
    </rPh>
    <rPh sb="35" eb="36">
      <t>トドケ</t>
    </rPh>
    <phoneticPr fontId="1"/>
  </si>
  <si>
    <t>分野・テーマ別の海外販路開拓等への支援強化事業の採択通知のあった事業について、補助金交付決定前に着手することとしたいので、下記の条件を</t>
    <rPh sb="24" eb="26">
      <t>サイタク</t>
    </rPh>
    <rPh sb="26" eb="28">
      <t>ツウチ</t>
    </rPh>
    <rPh sb="32" eb="34">
      <t>ジギョウ</t>
    </rPh>
    <rPh sb="39" eb="42">
      <t>ホジョキン</t>
    </rPh>
    <rPh sb="42" eb="44">
      <t>コウフ</t>
    </rPh>
    <rPh sb="44" eb="46">
      <t>ケッテイ</t>
    </rPh>
    <rPh sb="46" eb="47">
      <t>マエ</t>
    </rPh>
    <rPh sb="48" eb="50">
      <t>チャクシュ</t>
    </rPh>
    <rPh sb="61" eb="63">
      <t>カキ</t>
    </rPh>
    <rPh sb="64" eb="66">
      <t>ジョウケン</t>
    </rPh>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</si>
  <si>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</si>
  <si>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</si>
  <si>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</si>
  <si>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</si>
  <si>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</si>
  <si>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r>
      <rPr>
        <sz val="11"/>
        <rFont val="ＭＳ 明朝"/>
        <family val="1"/>
        <charset val="128"/>
      </rPr>
      <t>以　　　上</t>
    </r>
    <phoneticPr fontId="1"/>
  </si>
  <si>
    <r>
      <rPr>
        <sz val="12"/>
        <rFont val="ＭＳ 明朝"/>
        <family val="1"/>
        <charset val="128"/>
      </rPr>
      <t>暴力団排除に関する誓約事項</t>
    </r>
    <rPh sb="0" eb="3">
      <t>ボウリョクダン</t>
    </rPh>
    <rPh sb="3" eb="5">
      <t>ハイジョ</t>
    </rPh>
    <rPh sb="6" eb="7">
      <t>カン</t>
    </rPh>
    <rPh sb="9" eb="11">
      <t>セイヤク</t>
    </rPh>
    <rPh sb="11" eb="13">
      <t>ジコウ</t>
    </rPh>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</si>
  <si>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</si>
  <si>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t>下記のいずれにも該当しないことを誓約いたします。この誓約が虚偽であり、又はこの誓約に反したことにより、当方が不利益を被ることとなっても、</t>
    <phoneticPr fontId="1"/>
  </si>
  <si>
    <t>異議は一切申し立てません。</t>
    <phoneticPr fontId="1"/>
  </si>
  <si>
    <r>
      <rPr>
        <sz val="11"/>
        <rFont val="ＭＳ 明朝"/>
        <family val="1"/>
        <charset val="128"/>
      </rPr>
      <t>（１）</t>
    </r>
    <phoneticPr fontId="1"/>
  </si>
  <si>
    <t>法人等（個人、法人又は団体をいう。）が、暴力団（暴力団員による不当な行為の防止等に関する法律（平成３年法律第７７号）第２条第２号に</t>
    <phoneticPr fontId="1"/>
  </si>
  <si>
    <t>規定する暴力団をいう。以下同じ。）であるとき又は法人等の役員等（個人である場合はその者、法人である場合は役員、団体である場合は代表</t>
    <phoneticPr fontId="1"/>
  </si>
  <si>
    <t>者、理事等、その他経営に実質的に関与している者をいう。以下同じ。）が、暴力団員（同法第２条第６号に規定する暴力団員をいう。以下同じ。）</t>
    <phoneticPr fontId="1"/>
  </si>
  <si>
    <t>であるとき。</t>
    <phoneticPr fontId="1"/>
  </si>
  <si>
    <r>
      <rPr>
        <sz val="11"/>
        <rFont val="ＭＳ 明朝"/>
        <family val="1"/>
        <charset val="128"/>
      </rPr>
      <t>（２）</t>
    </r>
    <phoneticPr fontId="1"/>
  </si>
  <si>
    <t>役員等が、自己、自社若しくは第三者の不正の利益を図る目的又は第三者に損害を加える目的をもって、暴力団又は暴力団員を利用するなどして</t>
    <phoneticPr fontId="1"/>
  </si>
  <si>
    <t>いるとき。</t>
    <phoneticPr fontId="1"/>
  </si>
  <si>
    <r>
      <rPr>
        <sz val="11"/>
        <rFont val="ＭＳ 明朝"/>
        <family val="1"/>
        <charset val="128"/>
      </rPr>
      <t>（３）</t>
    </r>
    <phoneticPr fontId="1"/>
  </si>
  <si>
    <t>役員等が、暴力団又は暴力団員に対して、資金等を供給し、又は便宜を供与するなど直接的あるいは積極的に暴力団の維持、運営に協力し、若しく</t>
    <phoneticPr fontId="1"/>
  </si>
  <si>
    <t>は関与しているとき。</t>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</si>
  <si>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</si>
  <si>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</si>
  <si>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t>チェック欄</t>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</si>
</sst>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0.0_ "/>
    <numFmt numFmtId="187" formatCode="[$-411]ggge&quot;年&quot;"/>
    <numFmt numFmtId="188" formatCode="@&quot;申請について&quot;\ "/>
    <numFmt numFmtId="189" formatCode="@&quot;申請について&quot;"/>
    <numFmt numFmtId="190" formatCode="0.0_);[Red]\(0.0\)"/>
    <numFmt numFmtId="191" formatCode="\(#,##0\)"/>
    <numFmt numFmtId="192" formatCode="0.000"/>
    <numFmt numFmtId="193" formatCode="0.000_);[Red]\(0.000\)"/>
  </numFmts>
  <fonts count="68">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sz val="14"/>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Century"/>
      <family val="1"/>
    </font>
    <font>
      <sz val="11"/>
      <color rgb="FF000000"/>
      <name val="ＭＳ 明朝"/>
      <family val="1"/>
      <charset val="128"/>
    </font>
    <font>
      <sz val="11"/>
      <color theme="1"/>
      <name val="ＭＳ Ｐ明朝"/>
      <family val="1"/>
      <charset val="128"/>
    </font>
    <font>
      <sz val="16"/>
      <color theme="1"/>
      <name val="Century"/>
      <family val="1"/>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b/>
      <sz val="12"/>
      <color theme="0"/>
      <name val="ＭＳ 明朝"/>
      <family val="1"/>
      <charset val="128"/>
    </font>
    <font>
      <b/>
      <sz val="12"/>
      <color rgb="FFFFFF00"/>
      <name val="ＭＳ 明朝"/>
      <family val="1"/>
      <charset val="128"/>
    </font>
    <font>
      <b/>
      <sz val="11"/>
      <color theme="1"/>
      <name val="ＭＳ Ｐ明朝"/>
      <family val="1"/>
      <charset val="128"/>
    </font>
    <font>
      <b/>
      <sz val="11"/>
      <name val="ＭＳ Ｐ明朝"/>
      <family val="1"/>
      <charset val="128"/>
    </font>
    <font>
      <sz val="8"/>
      <color indexed="8"/>
      <name val="ＭＳ 明朝"/>
      <family val="2"/>
      <charset val="128"/>
    </font>
    <font>
      <sz val="7"/>
      <color indexed="8"/>
      <name val="ＭＳ 明朝"/>
      <family val="2"/>
      <charset val="128"/>
    </font>
    <font>
      <sz val="12"/>
      <color theme="1"/>
      <name val="ＭＳ Ｐ明朝"/>
      <family val="1"/>
      <charset val="128"/>
    </font>
    <font>
      <sz val="9"/>
      <color indexed="81"/>
      <name val="ＭＳ Ｐゴシック"/>
      <family val="3"/>
      <charset val="128"/>
    </font>
    <font>
      <sz val="16"/>
      <color theme="1"/>
      <name val="ＭＳ Ｐ明朝"/>
      <family val="1"/>
      <charset val="128"/>
    </font>
    <font>
      <b/>
      <sz val="9"/>
      <color indexed="81"/>
      <name val="MS P ゴシック"/>
      <family val="3"/>
      <charset val="128"/>
    </font>
    <font>
      <sz val="16"/>
      <color theme="1"/>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u/>
      <sz val="12"/>
      <color rgb="FFFF0000"/>
      <name val="ＭＳ 明朝"/>
      <family val="1"/>
      <charset val="128"/>
    </font>
    <font>
      <sz val="10"/>
      <color theme="1"/>
      <name val="ＭＳ Ｐ明朝"/>
      <family val="1"/>
      <charset val="128"/>
    </font>
    <font>
      <sz val="9"/>
      <color indexed="81"/>
      <name val="MS P ゴシック"/>
      <family val="3"/>
      <charset val="128"/>
    </font>
    <font>
      <sz val="16"/>
      <name val="Century"/>
      <family val="1"/>
    </font>
    <font>
      <sz val="10"/>
      <color indexed="81"/>
      <name val="MS P ゴシック"/>
      <family val="3"/>
      <charset val="128"/>
    </font>
    <font>
      <sz val="11"/>
      <color indexed="81"/>
      <name val="MS P ゴシック"/>
      <family val="3"/>
      <charset val="128"/>
    </font>
    <font>
      <b/>
      <sz val="10"/>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FFFFCC"/>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double">
        <color indexed="64"/>
      </bottom>
      <diagonal/>
    </border>
    <border>
      <left style="hair">
        <color indexed="64"/>
      </left>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cellStyleXfs>
  <cellXfs count="1357">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Border="1" applyAlignment="1">
      <alignment vertical="center" wrapText="1"/>
    </xf>
    <xf numFmtId="0" fontId="9" fillId="0" borderId="0"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Border="1">
      <alignment vertical="center"/>
    </xf>
    <xf numFmtId="0" fontId="13" fillId="0" borderId="0" xfId="0" applyFont="1" applyBorder="1" applyAlignment="1">
      <alignment vertical="top" wrapText="1"/>
    </xf>
    <xf numFmtId="0" fontId="10" fillId="0" borderId="0" xfId="0" applyFont="1" applyBorder="1" applyAlignment="1">
      <alignment horizontal="left" vertical="top" wrapText="1"/>
    </xf>
    <xf numFmtId="0" fontId="9" fillId="0" borderId="0" xfId="0" applyFont="1" applyFill="1" applyBorder="1" applyAlignment="1">
      <alignment vertical="top" wrapText="1"/>
    </xf>
    <xf numFmtId="0" fontId="9" fillId="0" borderId="1" xfId="0" applyFont="1" applyBorder="1">
      <alignment vertical="center"/>
    </xf>
    <xf numFmtId="0" fontId="13"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21" fillId="0" borderId="0" xfId="1" applyFont="1" applyBorder="1" applyAlignment="1">
      <alignment vertical="center"/>
    </xf>
    <xf numFmtId="0" fontId="5" fillId="0" borderId="0" xfId="0" applyFont="1">
      <alignment vertical="center"/>
    </xf>
    <xf numFmtId="0" fontId="9" fillId="0" borderId="8" xfId="0" applyFont="1" applyBorder="1" applyAlignment="1">
      <alignment vertical="center"/>
    </xf>
    <xf numFmtId="0" fontId="18" fillId="0" borderId="8" xfId="0" applyFont="1" applyBorder="1" applyAlignment="1">
      <alignment vertical="top" wrapText="1"/>
    </xf>
    <xf numFmtId="0" fontId="18" fillId="0" borderId="8" xfId="0" applyFont="1" applyBorder="1" applyAlignment="1">
      <alignment horizontal="center" vertical="top" wrapText="1"/>
    </xf>
    <xf numFmtId="0" fontId="14" fillId="0" borderId="0" xfId="0" applyFont="1">
      <alignment vertical="center"/>
    </xf>
    <xf numFmtId="0" fontId="27" fillId="0" borderId="0" xfId="0" applyFont="1" applyFill="1" applyBorder="1" applyAlignment="1">
      <alignment vertical="center" wrapText="1"/>
    </xf>
    <xf numFmtId="0" fontId="9" fillId="0" borderId="8" xfId="0" applyFont="1" applyBorder="1">
      <alignment vertical="center"/>
    </xf>
    <xf numFmtId="0" fontId="14" fillId="0" borderId="80" xfId="0" applyFont="1" applyBorder="1" applyAlignment="1">
      <alignment vertical="top" wrapText="1"/>
    </xf>
    <xf numFmtId="0" fontId="27" fillId="0" borderId="0" xfId="0" applyFont="1" applyBorder="1" applyAlignment="1">
      <alignment horizontal="left" vertical="top" wrapText="1"/>
    </xf>
    <xf numFmtId="0" fontId="26" fillId="0" borderId="0" xfId="0" applyFont="1" applyFill="1" applyBorder="1" applyAlignment="1">
      <alignment vertical="top"/>
    </xf>
    <xf numFmtId="0" fontId="4" fillId="0" borderId="0" xfId="0" applyFont="1" applyBorder="1" applyAlignment="1">
      <alignment vertical="center"/>
    </xf>
    <xf numFmtId="0" fontId="16" fillId="6" borderId="0" xfId="0" applyFont="1" applyFill="1" applyAlignment="1">
      <alignment vertical="center"/>
    </xf>
    <xf numFmtId="0" fontId="16" fillId="6" borderId="0" xfId="0" applyFont="1" applyFill="1" applyAlignment="1">
      <alignment horizontal="right" vertical="center"/>
    </xf>
    <xf numFmtId="0" fontId="24" fillId="0" borderId="0" xfId="0" applyFont="1" applyFill="1" applyBorder="1" applyAlignment="1">
      <alignment vertical="top" wrapText="1"/>
    </xf>
    <xf numFmtId="0" fontId="14" fillId="0" borderId="0" xfId="0" applyFont="1" applyBorder="1" applyAlignment="1">
      <alignment vertical="center"/>
    </xf>
    <xf numFmtId="0" fontId="34" fillId="0" borderId="0" xfId="0" applyFont="1" applyBorder="1" applyAlignment="1">
      <alignment vertical="center"/>
    </xf>
    <xf numFmtId="0" fontId="35" fillId="0" borderId="0" xfId="0" applyFont="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28" fillId="0" borderId="0" xfId="0" applyFont="1" applyBorder="1" applyAlignment="1">
      <alignment horizontal="distributed" vertical="center" justifyLastLine="1"/>
    </xf>
    <xf numFmtId="0" fontId="35" fillId="0" borderId="0" xfId="0" applyFont="1" applyBorder="1" applyAlignment="1">
      <alignment horizontal="distributed" vertical="center" justifyLastLine="1"/>
    </xf>
    <xf numFmtId="0" fontId="27" fillId="0" borderId="0" xfId="0" applyFont="1" applyBorder="1" applyAlignment="1">
      <alignment vertical="center"/>
    </xf>
    <xf numFmtId="0" fontId="40" fillId="0" borderId="0" xfId="0" applyFont="1" applyBorder="1" applyAlignment="1">
      <alignment vertical="center"/>
    </xf>
    <xf numFmtId="0" fontId="27" fillId="0" borderId="0" xfId="0" applyFont="1" applyFill="1" applyAlignment="1">
      <alignment vertical="center"/>
    </xf>
    <xf numFmtId="0" fontId="14" fillId="0" borderId="0" xfId="0" applyFont="1" applyBorder="1" applyAlignment="1">
      <alignment vertical="top"/>
    </xf>
    <xf numFmtId="0" fontId="14" fillId="0" borderId="0" xfId="0" applyFont="1" applyBorder="1">
      <alignment vertical="center"/>
    </xf>
    <xf numFmtId="0" fontId="14" fillId="0" borderId="0" xfId="0" applyFont="1" applyAlignment="1">
      <alignment vertical="center"/>
    </xf>
    <xf numFmtId="0" fontId="27" fillId="4" borderId="0" xfId="0" applyFont="1" applyFill="1" applyAlignment="1">
      <alignment vertical="center"/>
    </xf>
    <xf numFmtId="0" fontId="14" fillId="0" borderId="76" xfId="0" applyFont="1" applyBorder="1" applyAlignment="1">
      <alignment vertical="center"/>
    </xf>
    <xf numFmtId="0" fontId="14" fillId="0" borderId="14" xfId="0" applyFont="1" applyBorder="1" applyAlignment="1">
      <alignment vertical="center"/>
    </xf>
    <xf numFmtId="0" fontId="14" fillId="0" borderId="78" xfId="0" applyFont="1" applyBorder="1" applyAlignment="1">
      <alignment vertical="center"/>
    </xf>
    <xf numFmtId="0" fontId="14" fillId="0" borderId="77" xfId="0" applyFont="1" applyBorder="1" applyAlignment="1">
      <alignment vertical="center"/>
    </xf>
    <xf numFmtId="0" fontId="14" fillId="0" borderId="90" xfId="0" applyFont="1" applyBorder="1" applyAlignment="1">
      <alignment vertical="center"/>
    </xf>
    <xf numFmtId="0" fontId="18" fillId="0" borderId="0" xfId="0" applyFont="1" applyBorder="1" applyAlignment="1">
      <alignment vertical="center"/>
    </xf>
    <xf numFmtId="0" fontId="31" fillId="0" borderId="0" xfId="0" applyFont="1" applyBorder="1" applyAlignment="1">
      <alignment vertical="center"/>
    </xf>
    <xf numFmtId="0" fontId="21" fillId="0" borderId="11" xfId="1" applyFont="1" applyBorder="1" applyAlignment="1">
      <alignment vertical="center"/>
    </xf>
    <xf numFmtId="0" fontId="21" fillId="0" borderId="0" xfId="1" applyFont="1">
      <alignment vertical="center"/>
    </xf>
    <xf numFmtId="0" fontId="14" fillId="0" borderId="22" xfId="0" applyFont="1" applyBorder="1" applyAlignment="1">
      <alignment vertical="center"/>
    </xf>
    <xf numFmtId="0" fontId="14" fillId="0" borderId="11" xfId="0" applyFont="1" applyBorder="1" applyAlignment="1">
      <alignment vertical="center"/>
    </xf>
    <xf numFmtId="0" fontId="14" fillId="0" borderId="1" xfId="0" applyFont="1" applyBorder="1" applyAlignment="1">
      <alignment vertical="center"/>
    </xf>
    <xf numFmtId="49" fontId="14" fillId="0" borderId="11" xfId="0" applyNumberFormat="1" applyFont="1" applyBorder="1" applyAlignment="1">
      <alignment horizontal="right" vertical="center"/>
    </xf>
    <xf numFmtId="49" fontId="14" fillId="0" borderId="10"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vertical="center"/>
    </xf>
    <xf numFmtId="0" fontId="14" fillId="0" borderId="127" xfId="0" applyFont="1" applyBorder="1" applyAlignment="1">
      <alignment vertical="center"/>
    </xf>
    <xf numFmtId="0" fontId="14" fillId="0" borderId="0" xfId="0" applyFont="1" applyBorder="1" applyAlignment="1">
      <alignment horizontal="center" vertical="center"/>
    </xf>
    <xf numFmtId="0" fontId="14" fillId="0" borderId="0" xfId="0" applyFont="1" applyAlignment="1">
      <alignment horizontal="left" vertical="center" indent="1"/>
    </xf>
    <xf numFmtId="49" fontId="14" fillId="0" borderId="0"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41" xfId="0" applyFont="1" applyBorder="1" applyAlignment="1">
      <alignment vertical="center"/>
    </xf>
    <xf numFmtId="0" fontId="21" fillId="0" borderId="10" xfId="1" applyFont="1" applyBorder="1">
      <alignment vertical="center"/>
    </xf>
    <xf numFmtId="0" fontId="14" fillId="0" borderId="13" xfId="0" applyFont="1" applyBorder="1" applyAlignment="1">
      <alignment vertical="center"/>
    </xf>
    <xf numFmtId="0" fontId="14" fillId="0" borderId="15" xfId="0" applyFont="1" applyBorder="1" applyAlignment="1">
      <alignment vertical="center"/>
    </xf>
    <xf numFmtId="0" fontId="14" fillId="0" borderId="32" xfId="0" applyFont="1" applyBorder="1" applyAlignment="1">
      <alignment horizontal="center" vertical="center"/>
    </xf>
    <xf numFmtId="0" fontId="14" fillId="0" borderId="32" xfId="0" applyFont="1" applyBorder="1" applyAlignment="1">
      <alignment vertical="center"/>
    </xf>
    <xf numFmtId="0" fontId="14" fillId="0" borderId="32" xfId="0" applyFont="1" applyBorder="1" applyAlignment="1">
      <alignment horizontal="right"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4" fillId="0" borderId="11" xfId="0" quotePrefix="1" applyFont="1" applyBorder="1" applyAlignment="1">
      <alignment horizontal="right" vertical="center"/>
    </xf>
    <xf numFmtId="0" fontId="14" fillId="0" borderId="78" xfId="0" applyFont="1" applyBorder="1" applyAlignment="1">
      <alignment horizontal="center" vertical="center"/>
    </xf>
    <xf numFmtId="49" fontId="14" fillId="0" borderId="76" xfId="0" applyNumberFormat="1" applyFont="1" applyBorder="1" applyAlignment="1">
      <alignment horizontal="center" vertical="center"/>
    </xf>
    <xf numFmtId="0" fontId="9" fillId="0" borderId="14" xfId="0" applyFont="1" applyBorder="1">
      <alignment vertical="center"/>
    </xf>
    <xf numFmtId="0" fontId="14" fillId="0" borderId="14" xfId="0" applyFont="1" applyBorder="1" applyAlignment="1">
      <alignment horizontal="center" vertical="center"/>
    </xf>
    <xf numFmtId="0" fontId="45" fillId="0" borderId="11" xfId="0" applyFont="1" applyBorder="1" applyAlignment="1">
      <alignment horizontal="center" vertical="center"/>
    </xf>
    <xf numFmtId="0" fontId="14"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4" fillId="0" borderId="22" xfId="0" applyFont="1" applyBorder="1" applyAlignment="1">
      <alignment horizontal="center"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21" fillId="0" borderId="11" xfId="1" applyFont="1" applyBorder="1">
      <alignment vertical="center"/>
    </xf>
    <xf numFmtId="0" fontId="20" fillId="0" borderId="0" xfId="0" applyFont="1" applyBorder="1" applyAlignment="1">
      <alignment vertical="center"/>
    </xf>
    <xf numFmtId="0" fontId="14" fillId="0" borderId="0" xfId="0" applyFont="1" applyBorder="1" applyAlignment="1">
      <alignment horizontal="left" vertical="center" indent="1"/>
    </xf>
    <xf numFmtId="0" fontId="14" fillId="0" borderId="77" xfId="0" applyFont="1" applyBorder="1" applyAlignment="1">
      <alignment horizontal="center" vertical="center"/>
    </xf>
    <xf numFmtId="49" fontId="14" fillId="0" borderId="78" xfId="0" applyNumberFormat="1" applyFont="1" applyBorder="1" applyAlignment="1">
      <alignment horizontal="right" vertical="center"/>
    </xf>
    <xf numFmtId="0" fontId="14" fillId="0" borderId="12" xfId="0" applyFont="1" applyBorder="1" applyAlignment="1">
      <alignment vertical="center"/>
    </xf>
    <xf numFmtId="0" fontId="9" fillId="0" borderId="12" xfId="0" applyFont="1" applyBorder="1">
      <alignment vertical="center"/>
    </xf>
    <xf numFmtId="0" fontId="45" fillId="0" borderId="11" xfId="0" applyFont="1" applyBorder="1" applyAlignment="1">
      <alignment vertical="center"/>
    </xf>
    <xf numFmtId="0" fontId="21" fillId="0" borderId="78" xfId="1" applyFont="1" applyBorder="1" applyAlignment="1">
      <alignment vertical="center"/>
    </xf>
    <xf numFmtId="0" fontId="21" fillId="0" borderId="11" xfId="1" quotePrefix="1" applyFont="1" applyBorder="1">
      <alignment vertical="center"/>
    </xf>
    <xf numFmtId="0" fontId="21" fillId="0" borderId="22" xfId="1" applyFont="1" applyBorder="1">
      <alignment vertical="center"/>
    </xf>
    <xf numFmtId="0" fontId="21" fillId="0" borderId="10" xfId="1" applyFont="1" applyBorder="1" applyAlignment="1">
      <alignment horizontal="center" vertical="center"/>
    </xf>
    <xf numFmtId="0" fontId="21" fillId="0" borderId="10" xfId="1" applyFont="1" applyBorder="1" applyAlignment="1">
      <alignment horizontal="left" vertical="center" indent="1"/>
    </xf>
    <xf numFmtId="0" fontId="21" fillId="0" borderId="12" xfId="1" applyFont="1" applyBorder="1">
      <alignment vertical="center"/>
    </xf>
    <xf numFmtId="0" fontId="21" fillId="0" borderId="22" xfId="1" applyFont="1" applyBorder="1" applyAlignment="1">
      <alignment horizontal="right" vertical="center" indent="1"/>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left" vertical="center" indent="1"/>
    </xf>
    <xf numFmtId="0" fontId="9" fillId="0" borderId="1" xfId="0" applyFont="1" applyBorder="1" applyAlignment="1">
      <alignment horizontal="left" vertical="center" indent="1"/>
    </xf>
    <xf numFmtId="0" fontId="9" fillId="0" borderId="10" xfId="0" applyFont="1" applyBorder="1" applyAlignment="1">
      <alignment horizontal="left" vertical="center" indent="1"/>
    </xf>
    <xf numFmtId="0" fontId="14" fillId="0" borderId="0" xfId="0" applyFont="1" applyBorder="1" applyAlignment="1">
      <alignment horizontal="right" vertical="center"/>
    </xf>
    <xf numFmtId="0" fontId="9" fillId="0" borderId="78" xfId="0" applyFont="1" applyBorder="1">
      <alignment vertical="center"/>
    </xf>
    <xf numFmtId="0" fontId="9" fillId="0" borderId="90" xfId="0" applyFont="1" applyBorder="1">
      <alignment vertical="center"/>
    </xf>
    <xf numFmtId="0" fontId="9" fillId="0" borderId="141" xfId="0" applyFont="1" applyBorder="1">
      <alignment vertical="center"/>
    </xf>
    <xf numFmtId="49" fontId="14" fillId="0" borderId="0" xfId="0" applyNumberFormat="1" applyFont="1" applyBorder="1" applyAlignment="1">
      <alignment horizontal="right" vertical="center"/>
    </xf>
    <xf numFmtId="0" fontId="14" fillId="0" borderId="78" xfId="0" applyFont="1" applyBorder="1" applyAlignment="1">
      <alignment horizontal="right" vertical="center"/>
    </xf>
    <xf numFmtId="0" fontId="14" fillId="0" borderId="78" xfId="0" applyFont="1" applyBorder="1" applyAlignment="1">
      <alignment horizontal="left" vertical="center" indent="1"/>
    </xf>
    <xf numFmtId="0" fontId="9" fillId="0" borderId="77" xfId="0" quotePrefix="1" applyFont="1" applyBorder="1" applyAlignment="1">
      <alignment horizontal="center" vertical="center"/>
    </xf>
    <xf numFmtId="0" fontId="9" fillId="0" borderId="78" xfId="0" quotePrefix="1" applyFont="1" applyBorder="1">
      <alignment vertical="center"/>
    </xf>
    <xf numFmtId="0" fontId="9" fillId="0" borderId="77" xfId="0" applyFont="1" applyBorder="1">
      <alignment vertical="center"/>
    </xf>
    <xf numFmtId="0" fontId="21" fillId="0" borderId="76" xfId="1" applyFont="1" applyBorder="1" applyAlignment="1">
      <alignment horizontal="center" vertical="center"/>
    </xf>
    <xf numFmtId="0" fontId="21" fillId="0" borderId="22" xfId="1" quotePrefix="1" applyFont="1" applyBorder="1" applyAlignment="1">
      <alignment horizontal="center" vertical="center"/>
    </xf>
    <xf numFmtId="0" fontId="21" fillId="0" borderId="0" xfId="1" quotePrefix="1" applyFont="1" applyBorder="1">
      <alignment vertical="center"/>
    </xf>
    <xf numFmtId="0" fontId="21" fillId="0" borderId="0" xfId="1" applyFont="1" applyBorder="1">
      <alignment vertical="center"/>
    </xf>
    <xf numFmtId="0" fontId="21" fillId="0" borderId="22" xfId="1" applyFont="1" applyBorder="1" applyAlignment="1">
      <alignment horizontal="right" vertical="center"/>
    </xf>
    <xf numFmtId="0" fontId="21" fillId="0" borderId="141" xfId="1" quotePrefix="1" applyFont="1" applyBorder="1">
      <alignment vertical="center"/>
    </xf>
    <xf numFmtId="0" fontId="21" fillId="0" borderId="14" xfId="1" applyFont="1" applyBorder="1" applyAlignment="1">
      <alignment horizontal="left" vertical="center" indent="1"/>
    </xf>
    <xf numFmtId="0" fontId="9" fillId="0" borderId="77" xfId="0" applyFont="1" applyBorder="1" applyAlignment="1">
      <alignment horizontal="center" vertical="center"/>
    </xf>
    <xf numFmtId="0" fontId="9" fillId="0" borderId="90" xfId="0" quotePrefix="1" applyFont="1" applyBorder="1">
      <alignment vertical="center"/>
    </xf>
    <xf numFmtId="0" fontId="9" fillId="0" borderId="78" xfId="0" applyFont="1" applyBorder="1" applyAlignment="1">
      <alignment horizontal="left" vertical="center" indent="1"/>
    </xf>
    <xf numFmtId="0" fontId="21" fillId="0" borderId="12" xfId="1" quotePrefix="1" applyFont="1" applyBorder="1">
      <alignment vertical="center"/>
    </xf>
    <xf numFmtId="0" fontId="21" fillId="0" borderId="77" xfId="1" applyFont="1" applyBorder="1" applyAlignment="1">
      <alignment horizontal="center" vertical="center"/>
    </xf>
    <xf numFmtId="0" fontId="21" fillId="0" borderId="90" xfId="1" quotePrefix="1" applyFont="1" applyBorder="1">
      <alignment vertical="center"/>
    </xf>
    <xf numFmtId="0" fontId="21" fillId="0" borderId="0" xfId="1" applyFont="1" applyAlignment="1">
      <alignment horizontal="left" vertical="center" indent="1"/>
    </xf>
    <xf numFmtId="0" fontId="57"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9" fillId="0" borderId="10" xfId="0" applyFont="1" applyBorder="1" applyAlignment="1">
      <alignment horizontal="center" vertical="center"/>
    </xf>
    <xf numFmtId="0" fontId="21" fillId="0" borderId="0" xfId="1" applyFont="1" applyAlignment="1">
      <alignment horizontal="center" vertical="center"/>
    </xf>
    <xf numFmtId="0" fontId="21" fillId="0" borderId="0" xfId="1" quotePrefix="1" applyFont="1" applyAlignment="1">
      <alignment horizontal="center" vertical="center"/>
    </xf>
    <xf numFmtId="0" fontId="21" fillId="0" borderId="0" xfId="1" quotePrefix="1" applyFont="1">
      <alignment vertical="center"/>
    </xf>
    <xf numFmtId="0" fontId="40" fillId="0" borderId="0" xfId="0" applyFont="1" applyBorder="1" applyAlignment="1">
      <alignment horizontal="left" vertical="center" indent="2"/>
    </xf>
    <xf numFmtId="0" fontId="34" fillId="0" borderId="0" xfId="0" applyFont="1" applyBorder="1" applyAlignment="1">
      <alignment horizontal="left" vertical="center" indent="2"/>
    </xf>
    <xf numFmtId="0" fontId="60" fillId="0" borderId="0" xfId="0" applyFont="1" applyAlignment="1">
      <alignment horizontal="right" vertical="center"/>
    </xf>
    <xf numFmtId="0" fontId="4" fillId="0" borderId="0" xfId="0" applyFont="1" applyAlignment="1">
      <alignment vertical="center"/>
    </xf>
    <xf numFmtId="0" fontId="31" fillId="0" borderId="0" xfId="0" applyFont="1" applyAlignment="1">
      <alignment vertical="center"/>
    </xf>
    <xf numFmtId="49" fontId="14" fillId="0" borderId="0" xfId="0" applyNumberFormat="1" applyFont="1" applyAlignment="1">
      <alignment horizontal="center" vertical="center"/>
    </xf>
    <xf numFmtId="0" fontId="4" fillId="0" borderId="0" xfId="0" applyFont="1" applyBorder="1" applyAlignment="1">
      <alignment horizontal="right" vertical="center"/>
    </xf>
    <xf numFmtId="0" fontId="21" fillId="0" borderId="1" xfId="1" applyFont="1" applyBorder="1" applyAlignment="1">
      <alignment vertical="center"/>
    </xf>
    <xf numFmtId="0" fontId="9" fillId="0" borderId="32" xfId="0" applyFont="1" applyBorder="1">
      <alignment vertical="center"/>
    </xf>
    <xf numFmtId="0" fontId="21" fillId="0" borderId="76" xfId="1" applyFont="1" applyBorder="1">
      <alignment vertical="center"/>
    </xf>
    <xf numFmtId="0" fontId="9" fillId="0" borderId="13" xfId="0" applyFont="1" applyBorder="1">
      <alignment vertical="center"/>
    </xf>
    <xf numFmtId="0" fontId="9" fillId="0" borderId="76" xfId="0" applyFont="1" applyBorder="1" applyAlignment="1">
      <alignment horizontal="center" vertical="center"/>
    </xf>
    <xf numFmtId="0" fontId="7" fillId="0" borderId="0" xfId="1">
      <alignment vertical="center"/>
    </xf>
    <xf numFmtId="0" fontId="9" fillId="0" borderId="141" xfId="0" quotePrefix="1" applyFont="1" applyBorder="1" applyAlignment="1">
      <alignment horizontal="center" vertical="center"/>
    </xf>
    <xf numFmtId="0" fontId="9" fillId="0" borderId="90" xfId="0" quotePrefix="1" applyFont="1" applyBorder="1" applyAlignment="1">
      <alignment horizontal="center" vertical="center"/>
    </xf>
    <xf numFmtId="0" fontId="9" fillId="0" borderId="0" xfId="0" quotePrefix="1" applyFont="1">
      <alignment vertical="center"/>
    </xf>
    <xf numFmtId="0" fontId="42" fillId="4" borderId="0" xfId="0" applyFont="1" applyFill="1" applyAlignment="1">
      <alignment horizontal="center" vertical="center"/>
    </xf>
    <xf numFmtId="0" fontId="9" fillId="0" borderId="8" xfId="0" applyFont="1" applyBorder="1" applyAlignment="1">
      <alignment vertical="top" wrapText="1"/>
    </xf>
    <xf numFmtId="0" fontId="14" fillId="0" borderId="0" xfId="0" applyFont="1" applyBorder="1" applyAlignment="1">
      <alignment vertical="top" wrapText="1"/>
    </xf>
    <xf numFmtId="0" fontId="9" fillId="0" borderId="0" xfId="0" applyFont="1" applyAlignment="1">
      <alignment horizontal="center" vertical="center"/>
    </xf>
    <xf numFmtId="0" fontId="28" fillId="0" borderId="0" xfId="0" applyFont="1" applyBorder="1" applyAlignment="1">
      <alignment vertical="top" wrapText="1"/>
    </xf>
    <xf numFmtId="0" fontId="14" fillId="0" borderId="0" xfId="0" applyFont="1" applyAlignment="1">
      <alignment horizontal="center" vertical="center"/>
    </xf>
    <xf numFmtId="0" fontId="52" fillId="0" borderId="198" xfId="0" applyFont="1" applyBorder="1" applyAlignment="1">
      <alignment horizontal="center" vertical="center"/>
    </xf>
    <xf numFmtId="0" fontId="13" fillId="0" borderId="199" xfId="0" applyFont="1" applyBorder="1" applyAlignment="1">
      <alignment horizontal="center" vertical="center"/>
    </xf>
    <xf numFmtId="0" fontId="13" fillId="0" borderId="200" xfId="0" applyFont="1" applyBorder="1" applyAlignment="1">
      <alignment horizontal="center" vertical="center"/>
    </xf>
    <xf numFmtId="0" fontId="13" fillId="0" borderId="201" xfId="0" applyFont="1" applyBorder="1" applyAlignment="1">
      <alignment horizontal="center" vertical="center"/>
    </xf>
    <xf numFmtId="0" fontId="13" fillId="0" borderId="202" xfId="0" applyFont="1" applyBorder="1" applyAlignment="1">
      <alignment horizontal="center" vertical="center"/>
    </xf>
    <xf numFmtId="0" fontId="13" fillId="0" borderId="203" xfId="0" applyFont="1" applyBorder="1" applyAlignment="1">
      <alignment horizontal="center" vertical="center"/>
    </xf>
    <xf numFmtId="0" fontId="14" fillId="6" borderId="13"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42" fillId="4" borderId="0" xfId="0" applyFont="1" applyFill="1" applyAlignment="1">
      <alignment horizontal="center" vertical="center"/>
    </xf>
    <xf numFmtId="184" fontId="28" fillId="0" borderId="0" xfId="0" applyNumberFormat="1" applyFont="1" applyFill="1" applyAlignment="1">
      <alignment horizontal="center" vertical="center" shrinkToFit="1"/>
    </xf>
    <xf numFmtId="0" fontId="39" fillId="0" borderId="0" xfId="0" applyFont="1" applyBorder="1" applyAlignment="1">
      <alignment horizontal="left" vertical="center" indent="1" shrinkToFit="1"/>
    </xf>
    <xf numFmtId="0" fontId="38" fillId="0" borderId="0" xfId="0" applyFont="1" applyBorder="1" applyAlignment="1">
      <alignment horizontal="left" vertical="center" indent="1" shrinkToFit="1"/>
    </xf>
    <xf numFmtId="0" fontId="36" fillId="0" borderId="0" xfId="0" applyFont="1" applyBorder="1" applyAlignment="1">
      <alignment horizontal="left" vertical="center" indent="1"/>
    </xf>
    <xf numFmtId="0" fontId="27" fillId="0" borderId="0" xfId="0" applyFont="1" applyBorder="1" applyAlignment="1">
      <alignment horizontal="left" vertical="center" indent="1"/>
    </xf>
    <xf numFmtId="0" fontId="23"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14" fillId="0" borderId="0" xfId="0" applyFont="1" applyAlignment="1">
      <alignment horizontal="center" vertical="center"/>
    </xf>
    <xf numFmtId="0" fontId="28" fillId="0" borderId="0" xfId="0" applyFont="1" applyAlignment="1">
      <alignment horizontal="center" vertical="center"/>
    </xf>
    <xf numFmtId="0" fontId="9" fillId="0" borderId="0" xfId="0" applyFont="1" applyProtection="1">
      <alignment vertical="center"/>
      <protection locked="0"/>
    </xf>
    <xf numFmtId="0" fontId="10" fillId="4" borderId="0" xfId="0" applyFont="1" applyFill="1" applyAlignment="1" applyProtection="1">
      <alignment vertical="center"/>
      <protection locked="0"/>
    </xf>
    <xf numFmtId="0" fontId="6" fillId="4" borderId="0" xfId="0" applyFont="1" applyFill="1" applyAlignment="1" applyProtection="1">
      <alignment horizontal="right" vertical="center"/>
      <protection locked="0"/>
    </xf>
    <xf numFmtId="0" fontId="9" fillId="0" borderId="0" xfId="0" applyFont="1" applyFill="1" applyAlignment="1" applyProtection="1">
      <alignment horizontal="center" vertical="center"/>
      <protection locked="0"/>
    </xf>
    <xf numFmtId="0" fontId="30" fillId="0" borderId="0" xfId="0" applyNumberFormat="1" applyFont="1" applyProtection="1">
      <alignment vertical="center"/>
      <protection locked="0"/>
    </xf>
    <xf numFmtId="0" fontId="11"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18"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24" fillId="0" borderId="16"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25"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52" fillId="0" borderId="76" xfId="0" applyFont="1" applyFill="1" applyBorder="1" applyAlignment="1" applyProtection="1">
      <alignment vertical="center" shrinkToFit="1"/>
      <protection locked="0"/>
    </xf>
    <xf numFmtId="0" fontId="13" fillId="0" borderId="14" xfId="0" applyFont="1" applyFill="1" applyBorder="1" applyAlignment="1" applyProtection="1">
      <alignment vertical="center" shrinkToFit="1"/>
      <protection locked="0"/>
    </xf>
    <xf numFmtId="0" fontId="13" fillId="0" borderId="20" xfId="0" applyFont="1" applyFill="1" applyBorder="1" applyAlignment="1" applyProtection="1">
      <alignment vertical="center" shrinkToFit="1"/>
      <protection locked="0"/>
    </xf>
    <xf numFmtId="0" fontId="9" fillId="0" borderId="0" xfId="0" applyFont="1" applyFill="1" applyBorder="1" applyAlignment="1" applyProtection="1">
      <alignment vertical="center" wrapText="1"/>
      <protection locked="0"/>
    </xf>
    <xf numFmtId="0" fontId="9" fillId="0" borderId="28"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13" fillId="0" borderId="21" xfId="0" applyFont="1" applyFill="1" applyBorder="1" applyAlignment="1" applyProtection="1">
      <alignment vertical="center" shrinkToFit="1"/>
      <protection locked="0"/>
    </xf>
    <xf numFmtId="0" fontId="13" fillId="0" borderId="8" xfId="0" applyFont="1" applyFill="1" applyBorder="1" applyAlignment="1" applyProtection="1">
      <alignment vertical="center" shrinkToFit="1"/>
      <protection locked="0"/>
    </xf>
    <xf numFmtId="0" fontId="13" fillId="0" borderId="9" xfId="0" applyFont="1" applyFill="1" applyBorder="1" applyAlignment="1" applyProtection="1">
      <alignment vertical="center" shrinkToFit="1"/>
      <protection locked="0"/>
    </xf>
    <xf numFmtId="0" fontId="9" fillId="0" borderId="18" xfId="0" applyFont="1" applyBorder="1" applyAlignment="1" applyProtection="1">
      <alignment horizontal="center" vertical="center" wrapText="1"/>
      <protection locked="0"/>
    </xf>
    <xf numFmtId="179" fontId="13" fillId="0" borderId="23" xfId="0" applyNumberFormat="1" applyFont="1" applyBorder="1" applyAlignment="1" applyProtection="1">
      <alignment horizontal="left" vertical="center" wrapText="1" indent="1"/>
      <protection locked="0"/>
    </xf>
    <xf numFmtId="180" fontId="9" fillId="2" borderId="16" xfId="0" applyNumberFormat="1" applyFont="1" applyFill="1" applyBorder="1" applyAlignment="1" applyProtection="1">
      <alignment horizontal="center" vertical="center"/>
      <protection locked="0"/>
    </xf>
    <xf numFmtId="180" fontId="9" fillId="2" borderId="17" xfId="0" applyNumberFormat="1" applyFont="1" applyFill="1" applyBorder="1" applyAlignment="1" applyProtection="1">
      <alignment horizontal="center" vertical="center"/>
      <protection locked="0"/>
    </xf>
    <xf numFmtId="180" fontId="9" fillId="2" borderId="19"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wrapText="1" shrinkToFit="1"/>
      <protection locked="0"/>
    </xf>
    <xf numFmtId="0" fontId="24" fillId="0" borderId="76"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8" xfId="0" applyFont="1" applyFill="1" applyBorder="1" applyAlignment="1" applyProtection="1">
      <alignment horizontal="center" vertical="center" wrapText="1" shrinkToFit="1"/>
      <protection locked="0"/>
    </xf>
    <xf numFmtId="0" fontId="9" fillId="0" borderId="21"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0" xfId="0" applyFont="1" applyBorder="1" applyProtection="1">
      <alignment vertical="center"/>
      <protection locked="0"/>
    </xf>
    <xf numFmtId="0" fontId="9" fillId="0" borderId="0" xfId="0" applyFont="1" applyAlignment="1" applyProtection="1">
      <alignment vertical="center"/>
      <protection locked="0"/>
    </xf>
    <xf numFmtId="0" fontId="9" fillId="0" borderId="18" xfId="0" applyFont="1" applyBorder="1" applyAlignment="1" applyProtection="1">
      <alignment horizontal="center" vertical="center"/>
      <protection locked="0"/>
    </xf>
    <xf numFmtId="0" fontId="24" fillId="0" borderId="16" xfId="0" applyFont="1" applyBorder="1" applyAlignment="1" applyProtection="1">
      <alignment horizontal="left" vertical="center" indent="2" shrinkToFit="1"/>
      <protection locked="0"/>
    </xf>
    <xf numFmtId="0" fontId="9" fillId="0" borderId="17" xfId="0" applyFont="1" applyBorder="1" applyAlignment="1" applyProtection="1">
      <alignment horizontal="left" vertical="center" indent="2" shrinkToFit="1"/>
      <protection locked="0"/>
    </xf>
    <xf numFmtId="0" fontId="9" fillId="0" borderId="19" xfId="0" applyFont="1" applyBorder="1" applyAlignment="1" applyProtection="1">
      <alignment horizontal="left" vertical="center" indent="2" shrinkToFit="1"/>
      <protection locked="0"/>
    </xf>
    <xf numFmtId="0" fontId="9" fillId="0" borderId="0" xfId="0" applyFont="1" applyBorder="1" applyAlignment="1" applyProtection="1">
      <alignment vertical="center"/>
      <protection locked="0"/>
    </xf>
    <xf numFmtId="0" fontId="9" fillId="0" borderId="25" xfId="0" applyFont="1" applyBorder="1" applyAlignment="1" applyProtection="1">
      <alignment horizontal="center" vertical="center"/>
      <protection locked="0"/>
    </xf>
    <xf numFmtId="0" fontId="24" fillId="0" borderId="10" xfId="0" applyFont="1" applyBorder="1" applyAlignment="1" applyProtection="1">
      <alignment horizontal="left" vertical="center" indent="2"/>
      <protection locked="0"/>
    </xf>
    <xf numFmtId="0" fontId="9" fillId="0" borderId="11" xfId="0" applyFont="1" applyBorder="1" applyAlignment="1" applyProtection="1">
      <alignment horizontal="left" vertical="center" indent="2"/>
      <protection locked="0"/>
    </xf>
    <xf numFmtId="0" fontId="9" fillId="0" borderId="31" xfId="0" applyFont="1" applyBorder="1" applyAlignment="1" applyProtection="1">
      <alignment horizontal="left" vertical="center" indent="2"/>
      <protection locked="0"/>
    </xf>
    <xf numFmtId="0" fontId="9" fillId="0" borderId="25" xfId="0" applyFont="1" applyBorder="1" applyAlignment="1" applyProtection="1">
      <alignment horizontal="center" vertical="center" wrapText="1"/>
      <protection locked="0"/>
    </xf>
    <xf numFmtId="0" fontId="54" fillId="0" borderId="76" xfId="0" applyFont="1" applyBorder="1" applyAlignment="1" applyProtection="1">
      <alignment horizontal="left" vertical="center" indent="2" shrinkToFit="1"/>
      <protection locked="0"/>
    </xf>
    <xf numFmtId="0" fontId="25" fillId="0" borderId="14" xfId="0" applyFont="1" applyBorder="1" applyAlignment="1" applyProtection="1">
      <alignment horizontal="left" vertical="center" indent="2" shrinkToFit="1"/>
      <protection locked="0"/>
    </xf>
    <xf numFmtId="0" fontId="25" fillId="0" borderId="20" xfId="0" applyFont="1" applyBorder="1" applyAlignment="1" applyProtection="1">
      <alignment horizontal="left" vertical="center" indent="2" shrinkToFit="1"/>
      <protection locked="0"/>
    </xf>
    <xf numFmtId="0" fontId="9" fillId="0" borderId="28" xfId="0" applyFont="1" applyBorder="1" applyAlignment="1" applyProtection="1">
      <alignment horizontal="center" vertical="center" wrapText="1"/>
      <protection locked="0"/>
    </xf>
    <xf numFmtId="0" fontId="25" fillId="0" borderId="21" xfId="0" applyFont="1" applyBorder="1" applyAlignment="1" applyProtection="1">
      <alignment horizontal="left" vertical="center" indent="2" shrinkToFit="1"/>
      <protection locked="0"/>
    </xf>
    <xf numFmtId="0" fontId="25" fillId="0" borderId="8" xfId="0" applyFont="1" applyBorder="1" applyAlignment="1" applyProtection="1">
      <alignment horizontal="left" vertical="center" indent="2" shrinkToFit="1"/>
      <protection locked="0"/>
    </xf>
    <xf numFmtId="0" fontId="25" fillId="0" borderId="9" xfId="0" applyFont="1" applyBorder="1" applyAlignment="1" applyProtection="1">
      <alignment horizontal="left" vertical="center" indent="2" shrinkToFit="1"/>
      <protection locked="0"/>
    </xf>
    <xf numFmtId="0" fontId="9" fillId="0" borderId="63" xfId="0" applyFont="1" applyBorder="1" applyAlignment="1" applyProtection="1">
      <alignment vertical="center" shrinkToFit="1"/>
      <protection locked="0"/>
    </xf>
    <xf numFmtId="0" fontId="9" fillId="0" borderId="23" xfId="0" applyFont="1" applyBorder="1" applyAlignment="1" applyProtection="1">
      <alignment horizontal="center" vertical="center" wrapText="1"/>
      <protection locked="0"/>
    </xf>
    <xf numFmtId="0" fontId="31" fillId="0" borderId="16" xfId="0" applyFont="1" applyBorder="1" applyAlignment="1" applyProtection="1">
      <alignment vertical="center" shrinkToFit="1"/>
      <protection locked="0"/>
    </xf>
    <xf numFmtId="0" fontId="14" fillId="0" borderId="17"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9" fillId="0" borderId="25" xfId="0" applyFont="1" applyBorder="1" applyAlignment="1" applyProtection="1">
      <alignment horizontal="center" vertical="center" wrapText="1"/>
      <protection locked="0"/>
    </xf>
    <xf numFmtId="0" fontId="52" fillId="0" borderId="10" xfId="0" applyFont="1" applyBorder="1" applyAlignment="1" applyProtection="1">
      <alignment horizontal="left" vertical="center" wrapText="1" indent="2"/>
      <protection locked="0"/>
    </xf>
    <xf numFmtId="0" fontId="13" fillId="0" borderId="11" xfId="0" applyFont="1" applyBorder="1" applyAlignment="1" applyProtection="1">
      <alignment horizontal="left" vertical="center" wrapText="1" indent="2"/>
      <protection locked="0"/>
    </xf>
    <xf numFmtId="0" fontId="13" fillId="0" borderId="31" xfId="0" applyFont="1" applyBorder="1" applyAlignment="1" applyProtection="1">
      <alignment horizontal="left" vertical="center" wrapText="1" indent="2"/>
      <protection locked="0"/>
    </xf>
    <xf numFmtId="0" fontId="9" fillId="0" borderId="0" xfId="0" applyFont="1" applyBorder="1" applyAlignment="1" applyProtection="1">
      <alignment vertical="top" wrapText="1"/>
      <protection locked="0"/>
    </xf>
    <xf numFmtId="179" fontId="24" fillId="0" borderId="10" xfId="0" applyNumberFormat="1" applyFont="1" applyBorder="1" applyAlignment="1" applyProtection="1">
      <alignment horizontal="left" vertical="center" indent="1"/>
      <protection locked="0"/>
    </xf>
    <xf numFmtId="179" fontId="9" fillId="0" borderId="12" xfId="0" applyNumberFormat="1" applyFont="1" applyBorder="1" applyAlignment="1" applyProtection="1">
      <alignment horizontal="left" vertical="center" indent="1"/>
      <protection locked="0"/>
    </xf>
    <xf numFmtId="180" fontId="9" fillId="2" borderId="10" xfId="0" applyNumberFormat="1"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31" xfId="0" applyFont="1" applyFill="1" applyBorder="1" applyAlignment="1" applyProtection="1">
      <alignment vertical="center"/>
      <protection locked="0"/>
    </xf>
    <xf numFmtId="0" fontId="9" fillId="0" borderId="69" xfId="0" applyFont="1" applyFill="1" applyBorder="1" applyAlignment="1" applyProtection="1">
      <alignment horizontal="center" vertical="center" wrapText="1" shrinkToFit="1"/>
      <protection locked="0"/>
    </xf>
    <xf numFmtId="0" fontId="24" fillId="0" borderId="76"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9" fillId="0" borderId="26" xfId="0" applyFont="1" applyFill="1" applyBorder="1" applyAlignment="1" applyProtection="1">
      <alignment horizontal="center" vertical="center" wrapText="1" shrinkToFit="1"/>
      <protection locked="0"/>
    </xf>
    <xf numFmtId="0" fontId="9" fillId="0" borderId="77" xfId="0" applyFont="1" applyBorder="1" applyAlignment="1" applyProtection="1">
      <alignment vertical="center"/>
      <protection locked="0"/>
    </xf>
    <xf numFmtId="0" fontId="9" fillId="0" borderId="78" xfId="0" applyFont="1" applyBorder="1" applyAlignment="1" applyProtection="1">
      <alignment vertical="center"/>
      <protection locked="0"/>
    </xf>
    <xf numFmtId="0" fontId="9" fillId="0" borderId="79" xfId="0" applyFont="1" applyBorder="1" applyAlignment="1" applyProtection="1">
      <alignment vertical="center"/>
      <protection locked="0"/>
    </xf>
    <xf numFmtId="0" fontId="9" fillId="0" borderId="7"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24"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7" fillId="0" borderId="73" xfId="1" applyBorder="1" applyAlignment="1" applyProtection="1">
      <alignment vertical="center"/>
      <protection locked="0"/>
    </xf>
    <xf numFmtId="0" fontId="21" fillId="0" borderId="74" xfId="1" applyFont="1" applyBorder="1" applyAlignment="1" applyProtection="1">
      <alignment vertical="center"/>
      <protection locked="0"/>
    </xf>
    <xf numFmtId="0" fontId="21" fillId="0" borderId="75" xfId="1" applyFont="1" applyBorder="1" applyAlignment="1" applyProtection="1">
      <alignment vertical="center"/>
      <protection locked="0"/>
    </xf>
    <xf numFmtId="184" fontId="23" fillId="0" borderId="35" xfId="0" applyNumberFormat="1" applyFont="1" applyBorder="1" applyAlignment="1" applyProtection="1">
      <alignment horizontal="center" vertical="center" wrapText="1"/>
      <protection locked="0"/>
    </xf>
    <xf numFmtId="184" fontId="23" fillId="0" borderId="180" xfId="0" applyNumberFormat="1" applyFont="1" applyBorder="1" applyAlignment="1" applyProtection="1">
      <alignment horizontal="center" vertical="center" wrapText="1"/>
      <protection locked="0"/>
    </xf>
    <xf numFmtId="0" fontId="21" fillId="0" borderId="0" xfId="1"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top" wrapText="1"/>
      <protection locked="0"/>
    </xf>
    <xf numFmtId="0" fontId="14"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4" fillId="0" borderId="2"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9" fillId="0" borderId="3"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9" fillId="0" borderId="0" xfId="0" applyFont="1" applyBorder="1" applyAlignment="1" applyProtection="1">
      <alignment vertical="top"/>
      <protection locked="0"/>
    </xf>
    <xf numFmtId="0" fontId="9" fillId="0" borderId="0"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5" xfId="0" applyFont="1" applyFill="1" applyBorder="1" applyAlignment="1" applyProtection="1">
      <alignment vertical="top" wrapText="1"/>
      <protection locked="0"/>
    </xf>
    <xf numFmtId="0" fontId="18" fillId="0" borderId="0" xfId="0" applyFont="1" applyBorder="1" applyAlignment="1" applyProtection="1">
      <alignment vertical="top"/>
      <protection locked="0"/>
    </xf>
    <xf numFmtId="0" fontId="9" fillId="0" borderId="7" xfId="0" applyFont="1" applyFill="1" applyBorder="1" applyAlignment="1" applyProtection="1">
      <alignment vertical="top" wrapText="1"/>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9" fillId="0" borderId="0" xfId="0" applyFont="1" applyAlignment="1" applyProtection="1">
      <alignment vertical="center" wrapText="1"/>
      <protection locked="0"/>
    </xf>
    <xf numFmtId="187" fontId="23" fillId="0" borderId="170" xfId="0" applyNumberFormat="1" applyFont="1" applyBorder="1" applyAlignment="1" applyProtection="1">
      <alignment vertical="center" wrapText="1"/>
    </xf>
    <xf numFmtId="0" fontId="9" fillId="0" borderId="5" xfId="0" applyFont="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20" fillId="0" borderId="0" xfId="0" applyFont="1" applyProtection="1">
      <alignment vertical="center"/>
      <protection locked="0"/>
    </xf>
    <xf numFmtId="0" fontId="5" fillId="0" borderId="0" xfId="0" applyFont="1" applyProtection="1">
      <alignment vertical="center"/>
      <protection locked="0"/>
    </xf>
    <xf numFmtId="0" fontId="20" fillId="3" borderId="62"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wrapText="1"/>
      <protection locked="0"/>
    </xf>
    <xf numFmtId="0" fontId="20" fillId="3" borderId="38"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wrapText="1"/>
      <protection locked="0"/>
    </xf>
    <xf numFmtId="0" fontId="20" fillId="3" borderId="61" xfId="0" applyFont="1" applyFill="1" applyBorder="1" applyAlignment="1" applyProtection="1">
      <alignment horizontal="center" vertical="center" wrapText="1"/>
      <protection locked="0"/>
    </xf>
    <xf numFmtId="0" fontId="20" fillId="3" borderId="30" xfId="0" applyFont="1" applyFill="1" applyBorder="1" applyAlignment="1" applyProtection="1">
      <alignment horizontal="center" vertical="center"/>
      <protection locked="0"/>
    </xf>
    <xf numFmtId="176" fontId="41" fillId="0" borderId="42" xfId="0" applyNumberFormat="1" applyFont="1" applyBorder="1" applyAlignment="1" applyProtection="1">
      <alignment horizontal="center" vertical="center"/>
      <protection locked="0"/>
    </xf>
    <xf numFmtId="0" fontId="20" fillId="0" borderId="32" xfId="0" applyFont="1" applyBorder="1" applyAlignment="1" applyProtection="1">
      <alignment vertical="center" wrapText="1"/>
      <protection locked="0"/>
    </xf>
    <xf numFmtId="0" fontId="20" fillId="0" borderId="15"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4" fillId="0" borderId="77"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79" xfId="0" applyFont="1" applyBorder="1" applyAlignment="1" applyProtection="1">
      <alignment vertical="top" wrapText="1"/>
      <protection locked="0"/>
    </xf>
    <xf numFmtId="0" fontId="29" fillId="0" borderId="0" xfId="0" applyFont="1" applyFill="1" applyBorder="1" applyAlignment="1" applyProtection="1">
      <protection locked="0"/>
    </xf>
    <xf numFmtId="0" fontId="20" fillId="0" borderId="0" xfId="0" applyFont="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176" fontId="41" fillId="0" borderId="45" xfId="0" applyNumberFormat="1" applyFont="1" applyBorder="1" applyAlignment="1" applyProtection="1">
      <alignment horizontal="center" vertical="center"/>
      <protection locked="0"/>
    </xf>
    <xf numFmtId="0" fontId="20" fillId="0" borderId="61" xfId="0" applyFont="1" applyBorder="1" applyAlignment="1" applyProtection="1">
      <alignment vertical="center" wrapText="1"/>
      <protection locked="0"/>
    </xf>
    <xf numFmtId="0" fontId="20" fillId="0" borderId="29" xfId="0" applyFont="1" applyBorder="1" applyAlignment="1" applyProtection="1">
      <alignment horizontal="center" vertical="center" wrapText="1"/>
      <protection locked="0"/>
    </xf>
    <xf numFmtId="0" fontId="20" fillId="0" borderId="73" xfId="0" applyFont="1" applyBorder="1" applyAlignment="1" applyProtection="1">
      <alignment horizontal="center" vertical="center" wrapText="1"/>
      <protection locked="0"/>
    </xf>
    <xf numFmtId="0" fontId="4" fillId="0" borderId="73" xfId="0" applyFont="1" applyBorder="1" applyAlignment="1" applyProtection="1">
      <alignment vertical="top" wrapText="1"/>
      <protection locked="0"/>
    </xf>
    <xf numFmtId="0" fontId="4" fillId="0" borderId="74" xfId="0" applyFont="1" applyBorder="1" applyAlignment="1" applyProtection="1">
      <alignment vertical="top" wrapText="1"/>
      <protection locked="0"/>
    </xf>
    <xf numFmtId="0" fontId="4" fillId="0" borderId="75" xfId="0" applyFont="1" applyBorder="1" applyAlignment="1" applyProtection="1">
      <alignment vertical="top" wrapText="1"/>
      <protection locked="0"/>
    </xf>
    <xf numFmtId="176" fontId="41" fillId="0" borderId="62" xfId="0" applyNumberFormat="1" applyFont="1" applyBorder="1" applyAlignment="1" applyProtection="1">
      <alignment horizontal="center" vertical="center"/>
      <protection locked="0"/>
    </xf>
    <xf numFmtId="0" fontId="20" fillId="0" borderId="38" xfId="0" applyFont="1" applyBorder="1" applyAlignment="1" applyProtection="1">
      <alignment vertical="center" wrapText="1"/>
      <protection locked="0"/>
    </xf>
    <xf numFmtId="0" fontId="20" fillId="0" borderId="16" xfId="0" applyFont="1" applyBorder="1" applyAlignment="1" applyProtection="1">
      <alignment horizontal="center" vertical="center" wrapText="1"/>
      <protection locked="0"/>
    </xf>
    <xf numFmtId="0" fontId="4" fillId="0" borderId="16" xfId="0" applyFont="1" applyBorder="1" applyAlignment="1" applyProtection="1">
      <alignment vertical="top" wrapText="1"/>
      <protection locked="0"/>
    </xf>
    <xf numFmtId="0" fontId="4" fillId="0" borderId="17"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20" fillId="0" borderId="34"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20" fillId="0" borderId="23"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5" fillId="0" borderId="0" xfId="0" applyFont="1" applyFill="1" applyProtection="1">
      <alignment vertical="center"/>
      <protection locked="0"/>
    </xf>
    <xf numFmtId="0" fontId="9" fillId="0" borderId="0" xfId="0" applyFont="1" applyFill="1" applyProtection="1">
      <alignment vertical="center"/>
      <protection locked="0"/>
    </xf>
    <xf numFmtId="0" fontId="9" fillId="3" borderId="18"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4" fillId="0" borderId="0" xfId="0" applyFo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27"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66" xfId="0" applyFont="1" applyBorder="1" applyAlignment="1" applyProtection="1">
      <alignment vertical="center"/>
      <protection locked="0"/>
    </xf>
    <xf numFmtId="176" fontId="9" fillId="0" borderId="26" xfId="0" applyNumberFormat="1" applyFont="1" applyBorder="1" applyAlignment="1" applyProtection="1">
      <alignment horizontal="center" vertical="center"/>
    </xf>
    <xf numFmtId="0" fontId="3" fillId="0" borderId="15" xfId="0" applyNumberFormat="1" applyFont="1" applyFill="1" applyBorder="1" applyAlignment="1" applyProtection="1">
      <alignment horizontal="left" vertical="center"/>
    </xf>
    <xf numFmtId="176" fontId="9" fillId="0" borderId="25"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left" vertical="center"/>
    </xf>
    <xf numFmtId="176" fontId="9" fillId="0" borderId="45" xfId="0" applyNumberFormat="1" applyFont="1" applyBorder="1" applyAlignment="1" applyProtection="1">
      <alignment horizontal="center" vertical="center"/>
    </xf>
    <xf numFmtId="0" fontId="3" fillId="0" borderId="29" xfId="0" applyNumberFormat="1" applyFont="1" applyFill="1" applyBorder="1" applyAlignment="1" applyProtection="1">
      <alignment horizontal="lef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8" xfId="0" applyFont="1" applyBorder="1" applyAlignment="1" applyProtection="1">
      <alignment horizontal="center" vertical="center"/>
      <protection locked="0"/>
    </xf>
    <xf numFmtId="0" fontId="2" fillId="3" borderId="62"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protection locked="0"/>
    </xf>
    <xf numFmtId="0" fontId="2" fillId="3" borderId="95" xfId="0" applyFont="1" applyFill="1" applyBorder="1" applyAlignment="1" applyProtection="1">
      <alignment horizontal="center" vertical="center" wrapText="1"/>
      <protection locked="0"/>
    </xf>
    <xf numFmtId="0" fontId="20" fillId="3" borderId="110"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101" xfId="0" applyFont="1" applyFill="1" applyBorder="1" applyAlignment="1" applyProtection="1">
      <alignment horizontal="center" vertical="center" wrapText="1"/>
      <protection locked="0"/>
    </xf>
    <xf numFmtId="0" fontId="20" fillId="3" borderId="95"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61" xfId="0"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wrapText="1"/>
      <protection locked="0"/>
    </xf>
    <xf numFmtId="0" fontId="20" fillId="3" borderId="111" xfId="0" applyFont="1" applyFill="1" applyBorder="1" applyAlignment="1" applyProtection="1">
      <alignment horizontal="center" vertical="center" wrapText="1"/>
      <protection locked="0"/>
    </xf>
    <xf numFmtId="0" fontId="2" fillId="3" borderId="102"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0" fillId="3" borderId="96"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wrapText="1"/>
      <protection locked="0"/>
    </xf>
    <xf numFmtId="192" fontId="2" fillId="0" borderId="95" xfId="0" applyNumberFormat="1"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20" fillId="0" borderId="48" xfId="0" applyFont="1" applyFill="1" applyBorder="1" applyAlignment="1" applyProtection="1">
      <alignment horizontal="center" vertical="center"/>
      <protection locked="0"/>
    </xf>
    <xf numFmtId="192" fontId="2" fillId="0" borderId="97" xfId="0" applyNumberFormat="1" applyFont="1" applyFill="1" applyBorder="1" applyAlignment="1" applyProtection="1">
      <alignment horizontal="center" vertical="center"/>
      <protection locked="0"/>
    </xf>
    <xf numFmtId="176" fontId="9" fillId="0" borderId="41" xfId="0" applyNumberFormat="1" applyFont="1" applyFill="1" applyBorder="1" applyAlignment="1" applyProtection="1">
      <alignment horizontal="center" vertical="center" wrapText="1"/>
      <protection locked="0"/>
    </xf>
    <xf numFmtId="0" fontId="2" fillId="0" borderId="81" xfId="0" applyFont="1" applyFill="1" applyBorder="1" applyAlignment="1" applyProtection="1">
      <alignment horizontal="left" vertical="center" wrapText="1"/>
      <protection locked="0"/>
    </xf>
    <xf numFmtId="192" fontId="2" fillId="0" borderId="98" xfId="0" applyNumberFormat="1" applyFont="1" applyFill="1" applyBorder="1" applyAlignment="1" applyProtection="1">
      <alignment horizontal="center" vertical="center"/>
      <protection locked="0"/>
    </xf>
    <xf numFmtId="3" fontId="2" fillId="0" borderId="98" xfId="0" applyNumberFormat="1" applyFont="1" applyFill="1" applyBorder="1" applyAlignment="1" applyProtection="1">
      <alignment vertical="center"/>
      <protection locked="0"/>
    </xf>
    <xf numFmtId="3" fontId="20" fillId="0" borderId="113" xfId="0" applyNumberFormat="1" applyFont="1" applyFill="1" applyBorder="1" applyAlignment="1" applyProtection="1">
      <alignment vertical="center"/>
      <protection locked="0"/>
    </xf>
    <xf numFmtId="3" fontId="2" fillId="0" borderId="106" xfId="0" applyNumberFormat="1" applyFont="1" applyFill="1" applyBorder="1" applyAlignment="1" applyProtection="1">
      <alignment vertical="center"/>
      <protection locked="0"/>
    </xf>
    <xf numFmtId="3" fontId="2" fillId="0" borderId="107" xfId="0" applyNumberFormat="1" applyFont="1" applyFill="1" applyBorder="1" applyAlignment="1" applyProtection="1">
      <alignment vertical="center"/>
      <protection locked="0"/>
    </xf>
    <xf numFmtId="3" fontId="4" fillId="0" borderId="117" xfId="0" applyNumberFormat="1" applyFont="1" applyFill="1" applyBorder="1" applyAlignment="1" applyProtection="1">
      <alignment vertical="center"/>
      <protection locked="0"/>
    </xf>
    <xf numFmtId="176" fontId="9" fillId="0" borderId="26"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192" fontId="2" fillId="0" borderId="99" xfId="0" applyNumberFormat="1" applyFont="1" applyFill="1" applyBorder="1" applyAlignment="1" applyProtection="1">
      <alignment horizontal="center" vertical="center"/>
      <protection locked="0"/>
    </xf>
    <xf numFmtId="3" fontId="2" fillId="0" borderId="99" xfId="0" applyNumberFormat="1" applyFont="1" applyFill="1" applyBorder="1" applyAlignment="1" applyProtection="1">
      <alignment vertical="center"/>
      <protection locked="0"/>
    </xf>
    <xf numFmtId="3" fontId="20" fillId="0" borderId="114" xfId="0" applyNumberFormat="1" applyFont="1" applyFill="1" applyBorder="1" applyAlignment="1" applyProtection="1">
      <alignment vertical="center"/>
      <protection locked="0"/>
    </xf>
    <xf numFmtId="3" fontId="2" fillId="0" borderId="108" xfId="0" applyNumberFormat="1" applyFont="1" applyFill="1" applyBorder="1" applyAlignment="1" applyProtection="1">
      <alignment vertical="center"/>
      <protection locked="0"/>
    </xf>
    <xf numFmtId="3" fontId="2" fillId="0" borderId="109" xfId="0" applyNumberFormat="1" applyFont="1" applyFill="1" applyBorder="1" applyAlignment="1" applyProtection="1">
      <alignment vertical="center"/>
      <protection locked="0"/>
    </xf>
    <xf numFmtId="191" fontId="33" fillId="0" borderId="118" xfId="0" applyNumberFormat="1" applyFont="1" applyFill="1" applyBorder="1" applyAlignment="1" applyProtection="1">
      <alignment vertical="center"/>
      <protection locked="0"/>
    </xf>
    <xf numFmtId="3" fontId="4" fillId="0" borderId="119" xfId="0" applyNumberFormat="1" applyFont="1" applyFill="1" applyBorder="1" applyAlignment="1" applyProtection="1">
      <alignment vertical="center"/>
      <protection locked="0"/>
    </xf>
    <xf numFmtId="3" fontId="4" fillId="0" borderId="88" xfId="0" applyNumberFormat="1" applyFont="1" applyFill="1" applyBorder="1" applyAlignment="1" applyProtection="1">
      <alignment vertical="center"/>
      <protection locked="0"/>
    </xf>
    <xf numFmtId="192" fontId="2" fillId="0" borderId="96" xfId="0" applyNumberFormat="1" applyFont="1" applyFill="1" applyBorder="1" applyAlignment="1" applyProtection="1">
      <alignment horizontal="center" vertical="center"/>
      <protection locked="0"/>
    </xf>
    <xf numFmtId="3" fontId="2" fillId="0" borderId="96" xfId="0" applyNumberFormat="1" applyFont="1" applyFill="1" applyBorder="1" applyAlignment="1" applyProtection="1">
      <alignment vertical="center"/>
      <protection locked="0"/>
    </xf>
    <xf numFmtId="3" fontId="20" fillId="0" borderId="111" xfId="0" applyNumberFormat="1" applyFont="1" applyFill="1" applyBorder="1" applyAlignment="1" applyProtection="1">
      <alignment vertical="center"/>
      <protection locked="0"/>
    </xf>
    <xf numFmtId="3" fontId="2" fillId="0" borderId="102" xfId="0" applyNumberFormat="1" applyFont="1" applyFill="1" applyBorder="1" applyAlignment="1" applyProtection="1">
      <alignment vertical="center"/>
      <protection locked="0"/>
    </xf>
    <xf numFmtId="3" fontId="2" fillId="0" borderId="103" xfId="0" applyNumberFormat="1" applyFont="1" applyFill="1" applyBorder="1" applyAlignment="1" applyProtection="1">
      <alignment vertical="center"/>
      <protection locked="0"/>
    </xf>
    <xf numFmtId="191" fontId="33" fillId="0" borderId="83" xfId="0" applyNumberFormat="1" applyFont="1" applyFill="1" applyBorder="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Protection="1">
      <alignment vertical="center"/>
      <protection locked="0"/>
    </xf>
    <xf numFmtId="0" fontId="2" fillId="3" borderId="62" xfId="0" applyFont="1" applyFill="1" applyBorder="1" applyAlignment="1" applyProtection="1">
      <alignment horizontal="center" vertical="center" wrapText="1"/>
      <protection locked="0"/>
    </xf>
    <xf numFmtId="0" fontId="2" fillId="3" borderId="182" xfId="0" applyFont="1" applyFill="1" applyBorder="1" applyAlignment="1" applyProtection="1">
      <alignment horizontal="center" vertical="center"/>
      <protection locked="0"/>
    </xf>
    <xf numFmtId="0" fontId="2" fillId="3" borderId="17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2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27" xfId="0" applyFont="1" applyBorder="1" applyAlignment="1" applyProtection="1">
      <alignment horizontal="center" vertical="center"/>
      <protection locked="0"/>
    </xf>
    <xf numFmtId="0" fontId="2" fillId="0" borderId="1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protection locked="0"/>
    </xf>
    <xf numFmtId="0" fontId="2" fillId="0" borderId="181" xfId="0" applyFont="1" applyBorder="1" applyAlignment="1" applyProtection="1">
      <alignment horizontal="left" vertical="center" wrapText="1"/>
      <protection locked="0"/>
    </xf>
    <xf numFmtId="0" fontId="2" fillId="0" borderId="75"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3" fontId="2" fillId="0" borderId="95" xfId="0" applyNumberFormat="1" applyFont="1" applyFill="1" applyBorder="1" applyAlignment="1" applyProtection="1">
      <alignment vertical="center"/>
    </xf>
    <xf numFmtId="3" fontId="20" fillId="0" borderId="110" xfId="0" applyNumberFormat="1" applyFont="1" applyFill="1" applyBorder="1" applyAlignment="1" applyProtection="1">
      <alignment vertical="center"/>
    </xf>
    <xf numFmtId="3" fontId="2" fillId="0" borderId="100" xfId="0" applyNumberFormat="1" applyFont="1" applyFill="1" applyBorder="1" applyAlignment="1" applyProtection="1">
      <alignment vertical="center"/>
    </xf>
    <xf numFmtId="3" fontId="2" fillId="0" borderId="101" xfId="0" applyNumberFormat="1" applyFont="1" applyFill="1" applyBorder="1" applyAlignment="1" applyProtection="1">
      <alignment vertical="center"/>
    </xf>
    <xf numFmtId="3" fontId="2" fillId="0" borderId="97" xfId="0" applyNumberFormat="1" applyFont="1" applyFill="1" applyBorder="1" applyAlignment="1" applyProtection="1">
      <alignment vertical="center"/>
    </xf>
    <xf numFmtId="3" fontId="20" fillId="0" borderId="112" xfId="0" applyNumberFormat="1" applyFont="1" applyFill="1" applyBorder="1" applyAlignment="1" applyProtection="1">
      <alignment vertical="center"/>
    </xf>
    <xf numFmtId="3" fontId="2" fillId="0" borderId="104" xfId="0" applyNumberFormat="1" applyFont="1" applyFill="1" applyBorder="1" applyAlignment="1" applyProtection="1">
      <alignment vertical="center"/>
    </xf>
    <xf numFmtId="3" fontId="2" fillId="0" borderId="105" xfId="0" applyNumberFormat="1" applyFont="1" applyFill="1" applyBorder="1" applyAlignment="1" applyProtection="1">
      <alignment vertical="center"/>
    </xf>
    <xf numFmtId="3" fontId="4" fillId="0" borderId="115" xfId="0" applyNumberFormat="1" applyFont="1" applyFill="1" applyBorder="1" applyAlignment="1" applyProtection="1">
      <alignment vertical="center"/>
    </xf>
    <xf numFmtId="191" fontId="4" fillId="0" borderId="116" xfId="0" applyNumberFormat="1" applyFont="1" applyFill="1" applyBorder="1" applyAlignment="1" applyProtection="1">
      <alignment vertical="center"/>
    </xf>
    <xf numFmtId="176" fontId="9" fillId="0" borderId="26"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176" fontId="9" fillId="0" borderId="25"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2" fillId="0" borderId="73" xfId="0" applyFont="1" applyFill="1" applyBorder="1" applyAlignment="1" applyProtection="1">
      <alignment horizontal="left" vertical="center" wrapText="1"/>
    </xf>
    <xf numFmtId="2" fontId="2" fillId="0" borderId="37" xfId="2" applyNumberFormat="1" applyFont="1" applyFill="1" applyBorder="1" applyAlignment="1" applyProtection="1">
      <alignment horizontal="center" vertical="center"/>
    </xf>
    <xf numFmtId="2" fontId="2" fillId="0" borderId="27" xfId="2" applyNumberFormat="1" applyFont="1" applyFill="1" applyBorder="1" applyAlignment="1" applyProtection="1">
      <alignment horizontal="center" vertical="center"/>
    </xf>
    <xf numFmtId="2" fontId="2" fillId="0" borderId="70" xfId="2" applyNumberFormat="1" applyFont="1" applyFill="1" applyBorder="1" applyAlignment="1" applyProtection="1">
      <alignment horizontal="center" vertical="center"/>
    </xf>
    <xf numFmtId="2" fontId="2" fillId="0" borderId="30" xfId="2" applyNumberFormat="1" applyFont="1" applyFill="1" applyBorder="1" applyAlignment="1" applyProtection="1">
      <alignment horizontal="center" vertical="center"/>
    </xf>
    <xf numFmtId="183" fontId="33" fillId="0" borderId="120" xfId="0" applyNumberFormat="1" applyFont="1" applyFill="1" applyBorder="1" applyAlignment="1" applyProtection="1">
      <alignment vertical="center"/>
    </xf>
    <xf numFmtId="181" fontId="33" fillId="0" borderId="121" xfId="0" applyNumberFormat="1" applyFont="1" applyFill="1" applyBorder="1" applyAlignment="1" applyProtection="1">
      <alignment vertical="center"/>
    </xf>
    <xf numFmtId="183" fontId="33" fillId="0" borderId="122" xfId="0" applyNumberFormat="1" applyFont="1" applyFill="1" applyBorder="1" applyAlignment="1" applyProtection="1">
      <alignment vertical="center"/>
    </xf>
    <xf numFmtId="181" fontId="33" fillId="0" borderId="123" xfId="0" applyNumberFormat="1" applyFont="1" applyFill="1" applyBorder="1" applyAlignment="1" applyProtection="1">
      <alignment vertical="center"/>
    </xf>
    <xf numFmtId="183" fontId="33" fillId="0" borderId="124" xfId="0" applyNumberFormat="1" applyFont="1" applyFill="1" applyBorder="1" applyAlignment="1" applyProtection="1">
      <alignment vertical="center"/>
    </xf>
    <xf numFmtId="183" fontId="33" fillId="0" borderId="125" xfId="0" applyNumberFormat="1" applyFont="1" applyFill="1" applyBorder="1" applyAlignment="1" applyProtection="1">
      <alignment vertical="center"/>
    </xf>
    <xf numFmtId="181" fontId="33" fillId="0" borderId="126" xfId="0" applyNumberFormat="1" applyFont="1" applyFill="1" applyBorder="1" applyAlignment="1" applyProtection="1">
      <alignment vertical="center"/>
    </xf>
    <xf numFmtId="0" fontId="9" fillId="0" borderId="129" xfId="0" applyFont="1" applyBorder="1" applyAlignment="1" applyProtection="1">
      <alignment horizontal="center" vertical="center"/>
    </xf>
    <xf numFmtId="0" fontId="2" fillId="0" borderId="16" xfId="0" applyFont="1" applyBorder="1" applyAlignment="1" applyProtection="1">
      <alignment vertical="center"/>
    </xf>
    <xf numFmtId="0" fontId="9" fillId="0" borderId="130" xfId="0" applyFont="1" applyBorder="1" applyAlignment="1" applyProtection="1">
      <alignment horizontal="center" vertical="center"/>
    </xf>
    <xf numFmtId="0" fontId="2" fillId="0" borderId="10" xfId="0" applyFont="1" applyBorder="1" applyAlignment="1" applyProtection="1">
      <alignment vertical="center"/>
    </xf>
    <xf numFmtId="0" fontId="9" fillId="0" borderId="181" xfId="0" applyFont="1" applyBorder="1" applyAlignment="1" applyProtection="1">
      <alignment horizontal="center" vertical="center"/>
    </xf>
    <xf numFmtId="0" fontId="2" fillId="0" borderId="73" xfId="0" applyFont="1" applyBorder="1" applyAlignment="1" applyProtection="1">
      <alignment vertical="center"/>
    </xf>
    <xf numFmtId="0" fontId="13" fillId="0" borderId="0" xfId="0" applyFont="1" applyFill="1" applyProtection="1">
      <alignment vertical="center"/>
      <protection locked="0"/>
    </xf>
    <xf numFmtId="0" fontId="13" fillId="0" borderId="22" xfId="0" applyFont="1" applyFill="1" applyBorder="1" applyAlignment="1" applyProtection="1">
      <alignment horizontal="center" vertical="center"/>
      <protection locked="0"/>
    </xf>
    <xf numFmtId="0" fontId="13" fillId="0" borderId="0" xfId="0" applyFont="1" applyProtection="1">
      <alignment vertical="center"/>
      <protection locked="0"/>
    </xf>
    <xf numFmtId="0" fontId="24" fillId="0" borderId="8" xfId="0" applyFont="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2" fillId="3" borderId="23" xfId="0" applyFont="1" applyFill="1" applyBorder="1" applyAlignment="1" applyProtection="1">
      <alignment horizontal="left" vertical="center" wrapText="1" indent="4"/>
      <protection locked="0"/>
    </xf>
    <xf numFmtId="0" fontId="9" fillId="3" borderId="24"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center" indent="4"/>
      <protection locked="0"/>
    </xf>
    <xf numFmtId="0" fontId="9" fillId="3" borderId="27" xfId="0" applyFont="1" applyFill="1" applyBorder="1" applyAlignment="1" applyProtection="1">
      <alignment horizontal="center" vertical="center"/>
      <protection locked="0"/>
    </xf>
    <xf numFmtId="0" fontId="20" fillId="5" borderId="58" xfId="0" applyFont="1" applyFill="1" applyBorder="1" applyAlignment="1" applyProtection="1">
      <alignment horizontal="center" vertical="center"/>
      <protection locked="0"/>
    </xf>
    <xf numFmtId="0" fontId="19" fillId="5" borderId="56" xfId="0" applyFont="1" applyFill="1" applyBorder="1" applyAlignment="1" applyProtection="1">
      <alignment horizontal="center" vertical="center"/>
      <protection locked="0"/>
    </xf>
    <xf numFmtId="0" fontId="18" fillId="5" borderId="44" xfId="0" applyNumberFormat="1" applyFont="1" applyFill="1" applyBorder="1" applyAlignment="1" applyProtection="1">
      <alignment horizontal="center" vertical="center" wrapText="1"/>
      <protection locked="0"/>
    </xf>
    <xf numFmtId="0" fontId="18" fillId="5" borderId="34" xfId="0" applyNumberFormat="1" applyFont="1" applyFill="1" applyBorder="1" applyAlignment="1" applyProtection="1">
      <alignment horizontal="center" vertical="center" wrapText="1"/>
      <protection locked="0"/>
    </xf>
    <xf numFmtId="0" fontId="18" fillId="5" borderId="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4" fillId="0" borderId="85" xfId="0" applyNumberFormat="1" applyFont="1" applyFill="1" applyBorder="1" applyAlignment="1" applyProtection="1">
      <alignment horizontal="left" vertical="top" wrapText="1"/>
      <protection locked="0"/>
    </xf>
    <xf numFmtId="0" fontId="14" fillId="0" borderId="87" xfId="0" applyNumberFormat="1" applyFont="1" applyFill="1" applyBorder="1" applyAlignment="1" applyProtection="1">
      <alignment horizontal="center" vertical="center" wrapText="1"/>
      <protection locked="0"/>
    </xf>
    <xf numFmtId="0" fontId="14" fillId="0" borderId="7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protection locked="0"/>
    </xf>
    <xf numFmtId="176" fontId="15" fillId="0" borderId="69" xfId="0" applyNumberFormat="1" applyFont="1" applyFill="1" applyBorder="1" applyAlignment="1" applyProtection="1">
      <alignment horizontal="center" vertical="center" wrapText="1"/>
      <protection locked="0"/>
    </xf>
    <xf numFmtId="0" fontId="14" fillId="0" borderId="50" xfId="0" applyFont="1" applyFill="1" applyBorder="1" applyAlignment="1" applyProtection="1">
      <alignment horizontal="left" vertical="center" indent="1"/>
      <protection locked="0"/>
    </xf>
    <xf numFmtId="0" fontId="14" fillId="0" borderId="88" xfId="0" applyFont="1" applyFill="1" applyBorder="1" applyAlignment="1" applyProtection="1">
      <alignment horizontal="left" vertical="center" indent="1"/>
      <protection locked="0"/>
    </xf>
    <xf numFmtId="3" fontId="14" fillId="0" borderId="49" xfId="0" applyNumberFormat="1" applyFont="1" applyFill="1" applyBorder="1" applyAlignment="1" applyProtection="1">
      <alignment horizontal="right" vertical="center"/>
      <protection locked="0"/>
    </xf>
    <xf numFmtId="0" fontId="4" fillId="0" borderId="76" xfId="0" applyNumberFormat="1" applyFont="1" applyFill="1" applyBorder="1" applyAlignment="1" applyProtection="1">
      <alignment horizontal="left" vertical="top" wrapText="1"/>
      <protection locked="0"/>
    </xf>
    <xf numFmtId="0" fontId="14" fillId="0" borderId="49" xfId="0" applyNumberFormat="1" applyFont="1" applyFill="1" applyBorder="1" applyAlignment="1" applyProtection="1">
      <alignment horizontal="left" vertical="center" wrapText="1"/>
      <protection locked="0"/>
    </xf>
    <xf numFmtId="0" fontId="14" fillId="0" borderId="89" xfId="0" applyNumberFormat="1" applyFont="1" applyFill="1" applyBorder="1" applyAlignment="1" applyProtection="1">
      <alignment horizontal="left" vertical="center" wrapText="1"/>
      <protection locked="0"/>
    </xf>
    <xf numFmtId="176" fontId="15" fillId="0" borderId="42" xfId="0" applyNumberFormat="1" applyFont="1" applyFill="1" applyBorder="1" applyAlignment="1" applyProtection="1">
      <alignment horizontal="center" vertical="center" wrapText="1"/>
      <protection locked="0"/>
    </xf>
    <xf numFmtId="0" fontId="14" fillId="0" borderId="55" xfId="0" applyFont="1" applyFill="1" applyBorder="1" applyAlignment="1" applyProtection="1">
      <alignment horizontal="left" vertical="center" indent="1"/>
      <protection locked="0"/>
    </xf>
    <xf numFmtId="0" fontId="14" fillId="0" borderId="52" xfId="0" applyFont="1" applyFill="1" applyBorder="1" applyAlignment="1" applyProtection="1">
      <alignment horizontal="left" vertical="center" indent="1"/>
      <protection locked="0"/>
    </xf>
    <xf numFmtId="3" fontId="14" fillId="0" borderId="39" xfId="0" applyNumberFormat="1" applyFont="1" applyFill="1" applyBorder="1" applyAlignment="1" applyProtection="1">
      <alignment horizontal="right" vertical="center"/>
      <protection locked="0"/>
    </xf>
    <xf numFmtId="0" fontId="14" fillId="0" borderId="22" xfId="0" applyNumberFormat="1" applyFont="1" applyFill="1" applyBorder="1" applyAlignment="1" applyProtection="1">
      <alignment horizontal="left" vertical="top" wrapText="1"/>
      <protection locked="0"/>
    </xf>
    <xf numFmtId="0" fontId="14" fillId="0" borderId="39" xfId="0" applyNumberFormat="1" applyFont="1" applyFill="1" applyBorder="1" applyAlignment="1" applyProtection="1">
      <alignment horizontal="left" vertical="center" wrapText="1"/>
      <protection locked="0"/>
    </xf>
    <xf numFmtId="0" fontId="14" fillId="0" borderId="51"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 fillId="0" borderId="55" xfId="0" applyFont="1" applyFill="1" applyBorder="1" applyAlignment="1" applyProtection="1">
      <alignment horizontal="left" vertical="center" indent="1"/>
      <protection locked="0"/>
    </xf>
    <xf numFmtId="0" fontId="31" fillId="0" borderId="55" xfId="0" applyFont="1" applyFill="1" applyBorder="1" applyAlignment="1" applyProtection="1">
      <alignment horizontal="left" vertical="center" indent="1"/>
      <protection locked="0"/>
    </xf>
    <xf numFmtId="0" fontId="31" fillId="0" borderId="52" xfId="0" applyFont="1" applyFill="1" applyBorder="1" applyAlignment="1" applyProtection="1">
      <alignment horizontal="left" vertical="center" indent="1"/>
      <protection locked="0"/>
    </xf>
    <xf numFmtId="3" fontId="14" fillId="0" borderId="55" xfId="0" applyNumberFormat="1" applyFont="1" applyFill="1" applyBorder="1" applyAlignment="1" applyProtection="1">
      <alignment horizontal="right" vertical="center"/>
      <protection locked="0"/>
    </xf>
    <xf numFmtId="0" fontId="14" fillId="0" borderId="55" xfId="0" applyNumberFormat="1" applyFont="1" applyFill="1" applyBorder="1" applyAlignment="1" applyProtection="1">
      <alignment horizontal="left" vertical="center" wrapText="1"/>
      <protection locked="0"/>
    </xf>
    <xf numFmtId="0" fontId="14" fillId="0" borderId="59" xfId="0" applyNumberFormat="1" applyFont="1" applyFill="1" applyBorder="1" applyAlignment="1" applyProtection="1">
      <alignment horizontal="left" vertical="center" wrapText="1"/>
      <protection locked="0"/>
    </xf>
    <xf numFmtId="176" fontId="15" fillId="0" borderId="45" xfId="0" applyNumberFormat="1" applyFont="1" applyFill="1" applyBorder="1" applyAlignment="1" applyProtection="1">
      <alignment horizontal="center" vertical="center" wrapText="1"/>
      <protection locked="0"/>
    </xf>
    <xf numFmtId="0" fontId="14" fillId="0" borderId="46" xfId="0" applyFont="1" applyFill="1" applyBorder="1" applyAlignment="1" applyProtection="1">
      <alignment horizontal="left" vertical="center" indent="1"/>
      <protection locked="0"/>
    </xf>
    <xf numFmtId="0" fontId="14" fillId="0" borderId="83" xfId="0" applyFont="1" applyFill="1" applyBorder="1" applyAlignment="1" applyProtection="1">
      <alignment horizontal="left" vertical="center" indent="1"/>
      <protection locked="0"/>
    </xf>
    <xf numFmtId="3" fontId="14" fillId="0" borderId="57" xfId="0" applyNumberFormat="1" applyFont="1" applyFill="1" applyBorder="1" applyAlignment="1" applyProtection="1">
      <alignment horizontal="right" vertical="center"/>
      <protection locked="0"/>
    </xf>
    <xf numFmtId="0" fontId="14" fillId="0" borderId="21" xfId="0" applyNumberFormat="1" applyFont="1" applyFill="1" applyBorder="1" applyAlignment="1" applyProtection="1">
      <alignment horizontal="left" vertical="top" wrapText="1"/>
      <protection locked="0"/>
    </xf>
    <xf numFmtId="0" fontId="14" fillId="0" borderId="57" xfId="0" applyNumberFormat="1" applyFont="1" applyFill="1" applyBorder="1" applyAlignment="1" applyProtection="1">
      <alignment horizontal="left" vertical="center" wrapText="1"/>
      <protection locked="0"/>
    </xf>
    <xf numFmtId="0" fontId="14" fillId="0" borderId="60" xfId="0" applyNumberFormat="1" applyFont="1" applyFill="1" applyBorder="1" applyAlignment="1" applyProtection="1">
      <alignment horizontal="left" vertical="center" wrapText="1"/>
      <protection locked="0"/>
    </xf>
    <xf numFmtId="0" fontId="14" fillId="0" borderId="15" xfId="0" applyNumberFormat="1" applyFont="1" applyFill="1" applyBorder="1" applyAlignment="1" applyProtection="1">
      <alignment horizontal="left" vertical="top" wrapText="1"/>
      <protection locked="0"/>
    </xf>
    <xf numFmtId="0" fontId="14" fillId="0" borderId="15" xfId="0" applyNumberFormat="1" applyFont="1" applyFill="1" applyBorder="1" applyAlignment="1" applyProtection="1">
      <alignment horizontal="left" vertical="center" wrapText="1"/>
      <protection locked="0"/>
    </xf>
    <xf numFmtId="0" fontId="14" fillId="0" borderId="37" xfId="0" applyNumberFormat="1" applyFont="1" applyFill="1" applyBorder="1" applyAlignment="1" applyProtection="1">
      <alignment horizontal="left" vertical="center" wrapText="1"/>
      <protection locked="0"/>
    </xf>
    <xf numFmtId="0" fontId="14" fillId="0" borderId="76" xfId="0" applyNumberFormat="1" applyFont="1" applyFill="1" applyBorder="1" applyAlignment="1" applyProtection="1">
      <alignment horizontal="left" vertical="top" wrapText="1"/>
      <protection locked="0"/>
    </xf>
    <xf numFmtId="176" fontId="19" fillId="0" borderId="18" xfId="0" applyNumberFormat="1" applyFont="1" applyFill="1" applyBorder="1" applyAlignment="1" applyProtection="1">
      <alignment horizontal="center" vertical="center" wrapText="1"/>
      <protection locked="0"/>
    </xf>
    <xf numFmtId="0" fontId="49" fillId="0" borderId="16" xfId="0" applyFont="1" applyFill="1" applyBorder="1" applyAlignment="1" applyProtection="1">
      <alignment vertical="center" wrapText="1"/>
      <protection locked="0"/>
    </xf>
    <xf numFmtId="0" fontId="15" fillId="0" borderId="63" xfId="0" applyFont="1" applyFill="1" applyBorder="1" applyAlignment="1" applyProtection="1">
      <alignment vertical="center" wrapText="1"/>
      <protection locked="0"/>
    </xf>
    <xf numFmtId="0" fontId="14" fillId="0" borderId="16" xfId="0" applyNumberFormat="1" applyFont="1" applyFill="1" applyBorder="1" applyAlignment="1" applyProtection="1">
      <alignment horizontal="left" vertical="top" wrapText="1"/>
      <protection locked="0"/>
    </xf>
    <xf numFmtId="0" fontId="14" fillId="0" borderId="23" xfId="0" applyNumberFormat="1" applyFont="1" applyFill="1" applyBorder="1" applyAlignment="1" applyProtection="1">
      <alignment horizontal="center" vertical="center" wrapText="1"/>
      <protection locked="0"/>
    </xf>
    <xf numFmtId="0" fontId="14" fillId="0" borderId="24" xfId="0" applyNumberFormat="1" applyFont="1" applyFill="1" applyBorder="1" applyAlignment="1" applyProtection="1">
      <alignment horizontal="center" vertical="center" wrapText="1"/>
      <protection locked="0"/>
    </xf>
    <xf numFmtId="0" fontId="14" fillId="0" borderId="77" xfId="0" applyNumberFormat="1" applyFont="1" applyFill="1" applyBorder="1" applyAlignment="1" applyProtection="1">
      <alignment horizontal="left" vertical="top" wrapText="1"/>
      <protection locked="0"/>
    </xf>
    <xf numFmtId="0" fontId="14" fillId="0" borderId="15" xfId="0" applyNumberFormat="1" applyFont="1" applyFill="1" applyBorder="1" applyAlignment="1" applyProtection="1">
      <alignment horizontal="center" vertical="center" wrapText="1"/>
      <protection locked="0"/>
    </xf>
    <xf numFmtId="0" fontId="14" fillId="0" borderId="37" xfId="0" applyNumberFormat="1" applyFont="1" applyFill="1" applyBorder="1" applyAlignment="1" applyProtection="1">
      <alignment horizontal="center" vertical="center" wrapText="1"/>
      <protection locked="0"/>
    </xf>
    <xf numFmtId="0" fontId="14" fillId="0" borderId="82" xfId="0" applyFont="1" applyFill="1" applyBorder="1" applyAlignment="1" applyProtection="1">
      <alignment horizontal="left" vertical="center" indent="1"/>
      <protection locked="0"/>
    </xf>
    <xf numFmtId="0" fontId="14" fillId="0" borderId="91" xfId="0" applyFont="1" applyFill="1" applyBorder="1" applyAlignment="1" applyProtection="1">
      <alignment horizontal="left" vertical="center" indent="1"/>
      <protection locked="0"/>
    </xf>
    <xf numFmtId="3" fontId="14" fillId="0" borderId="43" xfId="0" applyNumberFormat="1" applyFont="1" applyFill="1" applyBorder="1" applyAlignment="1" applyProtection="1">
      <alignment horizontal="right" vertical="center"/>
      <protection locked="0"/>
    </xf>
    <xf numFmtId="0" fontId="14" fillId="0" borderId="43" xfId="0" applyNumberFormat="1" applyFont="1" applyFill="1" applyBorder="1" applyAlignment="1" applyProtection="1">
      <alignment horizontal="left" vertical="center" wrapText="1"/>
      <protection locked="0"/>
    </xf>
    <xf numFmtId="0" fontId="14" fillId="0" borderId="92" xfId="0" applyNumberFormat="1" applyFont="1" applyFill="1" applyBorder="1" applyAlignment="1" applyProtection="1">
      <alignment horizontal="left" vertical="center" wrapText="1"/>
      <protection locked="0"/>
    </xf>
    <xf numFmtId="0" fontId="14" fillId="0" borderId="23" xfId="0" applyNumberFormat="1" applyFont="1" applyFill="1" applyBorder="1" applyAlignment="1" applyProtection="1">
      <alignment horizontal="left" vertical="top" wrapText="1"/>
      <protection locked="0"/>
    </xf>
    <xf numFmtId="0" fontId="14" fillId="0" borderId="23" xfId="0" applyNumberFormat="1" applyFont="1" applyFill="1" applyBorder="1" applyAlignment="1" applyProtection="1">
      <alignment horizontal="left" vertical="center" wrapText="1"/>
      <protection locked="0"/>
    </xf>
    <xf numFmtId="0" fontId="14" fillId="0" borderId="24" xfId="0" applyNumberFormat="1" applyFont="1" applyFill="1" applyBorder="1" applyAlignment="1" applyProtection="1">
      <alignment horizontal="left" vertical="center" wrapText="1"/>
      <protection locked="0"/>
    </xf>
    <xf numFmtId="3" fontId="15" fillId="5" borderId="44" xfId="0" applyNumberFormat="1" applyFont="1" applyFill="1" applyBorder="1" applyAlignment="1" applyProtection="1">
      <alignment horizontal="right" vertical="center"/>
    </xf>
    <xf numFmtId="3" fontId="14" fillId="0" borderId="87" xfId="0" applyNumberFormat="1" applyFont="1" applyFill="1" applyBorder="1" applyAlignment="1" applyProtection="1">
      <alignment horizontal="right" vertical="center"/>
    </xf>
    <xf numFmtId="176" fontId="19" fillId="0" borderId="84" xfId="0" applyNumberFormat="1" applyFont="1" applyFill="1" applyBorder="1" applyAlignment="1" applyProtection="1">
      <alignment horizontal="center" vertical="center" wrapText="1"/>
    </xf>
    <xf numFmtId="0" fontId="49" fillId="0" borderId="85" xfId="0" applyFont="1" applyFill="1" applyBorder="1" applyAlignment="1" applyProtection="1">
      <alignment vertical="center" wrapText="1"/>
    </xf>
    <xf numFmtId="0" fontId="15" fillId="0" borderId="86" xfId="0" applyFont="1" applyFill="1" applyBorder="1" applyAlignment="1" applyProtection="1">
      <alignment vertical="center" wrapText="1"/>
    </xf>
    <xf numFmtId="176" fontId="19" fillId="0" borderId="26" xfId="0" applyNumberFormat="1" applyFont="1" applyFill="1" applyBorder="1" applyAlignment="1" applyProtection="1">
      <alignment horizontal="center" vertical="center" wrapText="1"/>
    </xf>
    <xf numFmtId="0" fontId="49" fillId="0" borderId="77" xfId="0" applyFont="1" applyFill="1" applyBorder="1" applyAlignment="1" applyProtection="1">
      <alignment vertical="center" wrapText="1"/>
    </xf>
    <xf numFmtId="0" fontId="15" fillId="0" borderId="90" xfId="0" applyFont="1" applyFill="1" applyBorder="1" applyAlignment="1" applyProtection="1">
      <alignment vertical="center" wrapText="1"/>
    </xf>
    <xf numFmtId="3" fontId="14" fillId="0" borderId="15" xfId="0" applyNumberFormat="1" applyFont="1" applyFill="1" applyBorder="1" applyAlignment="1" applyProtection="1">
      <alignment horizontal="right" vertical="center"/>
    </xf>
    <xf numFmtId="176" fontId="19" fillId="0" borderId="18" xfId="0" applyNumberFormat="1" applyFont="1" applyFill="1" applyBorder="1" applyAlignment="1" applyProtection="1">
      <alignment horizontal="center" vertical="center" wrapText="1"/>
    </xf>
    <xf numFmtId="0" fontId="49" fillId="0" borderId="16" xfId="0" applyFont="1" applyFill="1" applyBorder="1" applyAlignment="1" applyProtection="1">
      <alignment vertical="center" wrapText="1"/>
    </xf>
    <xf numFmtId="0" fontId="15" fillId="0" borderId="63" xfId="0" applyFont="1" applyFill="1" applyBorder="1" applyAlignment="1" applyProtection="1">
      <alignment vertical="center" wrapText="1"/>
    </xf>
    <xf numFmtId="3" fontId="14" fillId="0" borderId="23" xfId="0" applyNumberFormat="1" applyFont="1" applyFill="1" applyBorder="1" applyAlignment="1" applyProtection="1">
      <alignment horizontal="right" vertical="center"/>
    </xf>
    <xf numFmtId="176" fontId="48" fillId="0" borderId="26" xfId="0" applyNumberFormat="1" applyFont="1" applyFill="1" applyBorder="1" applyAlignment="1" applyProtection="1">
      <alignment horizontal="center" vertical="center" wrapText="1"/>
    </xf>
    <xf numFmtId="3" fontId="14" fillId="0" borderId="49" xfId="0" applyNumberFormat="1" applyFont="1" applyFill="1" applyBorder="1" applyAlignment="1" applyProtection="1">
      <alignment horizontal="right" vertical="center"/>
    </xf>
    <xf numFmtId="3" fontId="14" fillId="0" borderId="39" xfId="0" applyNumberFormat="1" applyFont="1" applyFill="1" applyBorder="1" applyAlignment="1" applyProtection="1">
      <alignment horizontal="right" vertical="center"/>
    </xf>
    <xf numFmtId="3" fontId="14" fillId="0" borderId="57" xfId="0" applyNumberFormat="1" applyFont="1" applyFill="1" applyBorder="1" applyAlignment="1" applyProtection="1">
      <alignment horizontal="right" vertical="center"/>
    </xf>
    <xf numFmtId="3" fontId="14" fillId="0" borderId="43" xfId="0" applyNumberFormat="1" applyFont="1" applyFill="1" applyBorder="1" applyAlignment="1" applyProtection="1">
      <alignment horizontal="right" vertical="center"/>
    </xf>
    <xf numFmtId="0" fontId="16" fillId="4" borderId="0" xfId="0" applyFont="1" applyFill="1" applyAlignment="1" applyProtection="1">
      <alignment vertical="center"/>
      <protection locked="0"/>
    </xf>
    <xf numFmtId="0" fontId="16" fillId="4" borderId="0" xfId="0" applyFont="1" applyFill="1" applyAlignment="1" applyProtection="1">
      <alignment horizontal="right" vertical="center"/>
      <protection locked="0"/>
    </xf>
    <xf numFmtId="0" fontId="17" fillId="0" borderId="0" xfId="0" applyFont="1" applyAlignment="1" applyProtection="1">
      <alignment vertical="center"/>
      <protection locked="0"/>
    </xf>
    <xf numFmtId="0" fontId="41"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0" fontId="9" fillId="3" borderId="129"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63" xfId="0" applyFont="1" applyFill="1" applyBorder="1" applyAlignment="1" applyProtection="1">
      <alignment horizontal="center" vertical="center" wrapText="1"/>
      <protection locked="0"/>
    </xf>
    <xf numFmtId="0" fontId="9" fillId="3" borderId="68" xfId="0"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wrapText="1"/>
      <protection locked="0"/>
    </xf>
    <xf numFmtId="0" fontId="9" fillId="3" borderId="130" xfId="0" applyFont="1" applyFill="1" applyBorder="1" applyAlignment="1" applyProtection="1">
      <alignment horizontal="center" vertical="center" wrapText="1"/>
      <protection locked="0"/>
    </xf>
    <xf numFmtId="0" fontId="9" fillId="3" borderId="137" xfId="0" applyFont="1" applyFill="1" applyBorder="1" applyAlignment="1" applyProtection="1">
      <alignment horizontal="center" vertical="center" wrapText="1"/>
      <protection locked="0"/>
    </xf>
    <xf numFmtId="0" fontId="9" fillId="3" borderId="133" xfId="0" applyFont="1" applyFill="1" applyBorder="1" applyAlignment="1" applyProtection="1">
      <alignment horizontal="center" vertical="center" wrapText="1"/>
      <protection locked="0"/>
    </xf>
    <xf numFmtId="0" fontId="9" fillId="3" borderId="128"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protection locked="0"/>
    </xf>
    <xf numFmtId="0" fontId="9" fillId="3" borderId="131" xfId="0" applyFont="1" applyFill="1" applyBorder="1" applyAlignment="1" applyProtection="1">
      <alignment horizontal="center" vertical="center"/>
      <protection locked="0"/>
    </xf>
    <xf numFmtId="0" fontId="31" fillId="0" borderId="25" xfId="0" applyFont="1" applyBorder="1" applyAlignment="1" applyProtection="1">
      <alignment horizontal="center" vertical="center" wrapText="1"/>
      <protection locked="0"/>
    </xf>
    <xf numFmtId="0" fontId="9" fillId="2" borderId="131" xfId="0" applyFont="1" applyFill="1" applyBorder="1" applyAlignment="1" applyProtection="1">
      <alignment vertical="center"/>
      <protection locked="0"/>
    </xf>
    <xf numFmtId="0" fontId="45" fillId="0" borderId="0" xfId="0" applyFont="1" applyProtection="1">
      <alignment vertical="center"/>
      <protection locked="0"/>
    </xf>
    <xf numFmtId="0" fontId="9" fillId="0" borderId="7" xfId="0" applyFont="1" applyBorder="1" applyAlignment="1" applyProtection="1">
      <alignment horizontal="center" vertical="center"/>
      <protection locked="0"/>
    </xf>
    <xf numFmtId="0" fontId="2" fillId="0" borderId="132" xfId="0" applyFont="1" applyFill="1" applyBorder="1" applyAlignment="1" applyProtection="1">
      <alignment horizontal="center" vertical="center" shrinkToFit="1"/>
      <protection locked="0"/>
    </xf>
    <xf numFmtId="0" fontId="41"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4" fillId="0" borderId="0" xfId="0" applyFont="1" applyFill="1" applyBorder="1" applyAlignment="1" applyProtection="1">
      <alignment horizontal="right" vertical="center"/>
      <protection locked="0"/>
    </xf>
    <xf numFmtId="0" fontId="9" fillId="3" borderId="129" xfId="0" applyFont="1" applyFill="1" applyBorder="1" applyAlignment="1" applyProtection="1">
      <alignment horizontal="center" vertical="center"/>
      <protection locked="0"/>
    </xf>
    <xf numFmtId="0" fontId="9" fillId="3" borderId="142"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9" fillId="3" borderId="67" xfId="0" applyFont="1" applyFill="1" applyBorder="1" applyAlignment="1" applyProtection="1">
      <alignment horizontal="center" vertical="center"/>
      <protection locked="0"/>
    </xf>
    <xf numFmtId="0" fontId="9" fillId="3" borderId="130" xfId="0" applyFont="1" applyFill="1" applyBorder="1" applyAlignment="1" applyProtection="1">
      <alignment horizontal="center" vertical="center"/>
      <protection locked="0"/>
    </xf>
    <xf numFmtId="0" fontId="9" fillId="3" borderId="140" xfId="0" applyFont="1" applyFill="1" applyBorder="1" applyAlignment="1" applyProtection="1">
      <alignment horizontal="center" vertical="center" wrapText="1"/>
      <protection locked="0"/>
    </xf>
    <xf numFmtId="0" fontId="9" fillId="3" borderId="90" xfId="0" applyFont="1" applyFill="1" applyBorder="1" applyAlignment="1" applyProtection="1">
      <alignment horizontal="center" vertical="center" wrapText="1"/>
      <protection locked="0"/>
    </xf>
    <xf numFmtId="0" fontId="9" fillId="0" borderId="130" xfId="0" applyFont="1" applyBorder="1" applyAlignment="1" applyProtection="1">
      <alignment horizontal="center" vertical="center" wrapText="1"/>
      <protection locked="0"/>
    </xf>
    <xf numFmtId="3" fontId="9" fillId="0" borderId="12" xfId="0" applyNumberFormat="1" applyFont="1" applyFill="1" applyBorder="1" applyAlignment="1" applyProtection="1">
      <alignment vertical="center"/>
      <protection locked="0"/>
    </xf>
    <xf numFmtId="3" fontId="9" fillId="0" borderId="1" xfId="0" applyNumberFormat="1" applyFont="1" applyFill="1" applyBorder="1" applyAlignment="1" applyProtection="1">
      <alignment vertical="center"/>
      <protection locked="0"/>
    </xf>
    <xf numFmtId="41" fontId="9" fillId="0" borderId="27" xfId="0" applyNumberFormat="1" applyFont="1" applyFill="1" applyBorder="1" applyAlignment="1" applyProtection="1">
      <alignment horizontal="center" vertical="center"/>
      <protection locked="0"/>
    </xf>
    <xf numFmtId="0" fontId="9" fillId="0" borderId="147" xfId="0" applyFont="1" applyBorder="1" applyAlignment="1" applyProtection="1">
      <alignment horizontal="center" vertical="center" wrapText="1"/>
      <protection locked="0"/>
    </xf>
    <xf numFmtId="3" fontId="9" fillId="0" borderId="176" xfId="0" applyNumberFormat="1" applyFont="1" applyFill="1" applyBorder="1" applyAlignment="1" applyProtection="1">
      <alignment vertical="center"/>
      <protection locked="0"/>
    </xf>
    <xf numFmtId="41" fontId="9" fillId="0" borderId="145" xfId="0" applyNumberFormat="1"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41" fontId="9" fillId="0" borderId="66"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right" vertical="center"/>
      <protection locked="0"/>
    </xf>
    <xf numFmtId="0" fontId="9" fillId="3" borderId="38"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177" fontId="9" fillId="0" borderId="3" xfId="0" applyNumberFormat="1" applyFont="1" applyFill="1" applyBorder="1" applyAlignment="1" applyProtection="1">
      <alignment horizontal="right" vertical="center"/>
      <protection locked="0"/>
    </xf>
    <xf numFmtId="0" fontId="9" fillId="0" borderId="3" xfId="0" applyFont="1" applyBorder="1" applyProtection="1">
      <alignment vertical="center"/>
      <protection locked="0"/>
    </xf>
    <xf numFmtId="0" fontId="41" fillId="0" borderId="0" xfId="0" applyFont="1" applyBorder="1" applyAlignment="1" applyProtection="1">
      <alignment horizontal="left" vertical="center"/>
      <protection locked="0"/>
    </xf>
    <xf numFmtId="177" fontId="9" fillId="0" borderId="6" xfId="0" applyNumberFormat="1" applyFont="1" applyFill="1" applyBorder="1" applyAlignment="1" applyProtection="1">
      <alignment horizontal="right" vertical="center"/>
      <protection locked="0"/>
    </xf>
    <xf numFmtId="184" fontId="34" fillId="0" borderId="35" xfId="0" applyNumberFormat="1" applyFont="1" applyFill="1" applyBorder="1" applyAlignment="1" applyProtection="1">
      <alignment horizontal="center" vertical="center" shrinkToFit="1"/>
      <protection locked="0"/>
    </xf>
    <xf numFmtId="184" fontId="28" fillId="0" borderId="36"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3" xfId="0" applyFont="1" applyBorder="1" applyAlignment="1" applyProtection="1">
      <alignment vertical="top"/>
      <protection locked="0"/>
    </xf>
    <xf numFmtId="0" fontId="16" fillId="4" borderId="0" xfId="0" applyFont="1" applyFill="1" applyAlignment="1" applyProtection="1">
      <alignment horizontal="right" vertical="center"/>
    </xf>
    <xf numFmtId="3" fontId="9" fillId="0" borderId="137" xfId="0" applyNumberFormat="1" applyFont="1" applyFill="1" applyBorder="1" applyAlignment="1" applyProtection="1">
      <alignment vertical="center"/>
    </xf>
    <xf numFmtId="3" fontId="9" fillId="0" borderId="133" xfId="0" applyNumberFormat="1" applyFont="1" applyFill="1" applyBorder="1" applyAlignment="1" applyProtection="1">
      <alignment vertical="center"/>
    </xf>
    <xf numFmtId="3" fontId="9" fillId="0" borderId="128" xfId="0" applyNumberFormat="1" applyFont="1" applyFill="1" applyBorder="1" applyAlignment="1" applyProtection="1">
      <alignment vertical="center" wrapText="1"/>
    </xf>
    <xf numFmtId="3" fontId="9" fillId="0" borderId="10"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xf>
    <xf numFmtId="3" fontId="9" fillId="0" borderId="134" xfId="0" applyNumberFormat="1" applyFont="1" applyFill="1" applyBorder="1" applyAlignment="1" applyProtection="1">
      <alignment vertical="center"/>
    </xf>
    <xf numFmtId="3" fontId="9" fillId="0" borderId="135" xfId="0" applyNumberFormat="1" applyFont="1" applyFill="1" applyBorder="1" applyAlignment="1" applyProtection="1">
      <alignment vertical="center" wrapText="1"/>
    </xf>
    <xf numFmtId="3" fontId="9" fillId="0" borderId="21" xfId="0" applyNumberFormat="1" applyFont="1" applyFill="1" applyBorder="1" applyAlignment="1" applyProtection="1">
      <alignment vertical="center"/>
    </xf>
    <xf numFmtId="3" fontId="9" fillId="0" borderId="1" xfId="0" applyNumberFormat="1" applyFont="1" applyFill="1" applyBorder="1" applyAlignment="1" applyProtection="1">
      <alignment vertical="center"/>
    </xf>
    <xf numFmtId="3" fontId="9" fillId="0" borderId="144" xfId="0" applyNumberFormat="1" applyFont="1" applyFill="1" applyBorder="1" applyAlignment="1" applyProtection="1">
      <alignment vertical="center"/>
    </xf>
    <xf numFmtId="3" fontId="9" fillId="0" borderId="131" xfId="0" applyNumberFormat="1" applyFont="1" applyFill="1" applyBorder="1" applyAlignment="1" applyProtection="1">
      <alignment vertical="center"/>
    </xf>
    <xf numFmtId="3" fontId="9" fillId="0" borderId="146" xfId="0" applyNumberFormat="1" applyFont="1" applyFill="1" applyBorder="1" applyAlignment="1" applyProtection="1">
      <alignment vertical="center"/>
    </xf>
    <xf numFmtId="3" fontId="9" fillId="0" borderId="132" xfId="0" applyNumberFormat="1" applyFont="1" applyFill="1" applyBorder="1" applyAlignment="1" applyProtection="1">
      <alignment vertical="center"/>
    </xf>
    <xf numFmtId="3" fontId="9" fillId="0" borderId="177" xfId="0" applyNumberFormat="1" applyFont="1" applyFill="1" applyBorder="1" applyAlignment="1" applyProtection="1">
      <alignment vertical="center"/>
    </xf>
    <xf numFmtId="3" fontId="9" fillId="0" borderId="61" xfId="0" applyNumberFormat="1" applyFont="1" applyFill="1" applyBorder="1" applyAlignment="1" applyProtection="1">
      <alignment vertical="center"/>
    </xf>
    <xf numFmtId="0" fontId="25" fillId="0" borderId="0" xfId="0" applyFont="1" applyAlignment="1" applyProtection="1">
      <alignment horizontal="right" vertical="center"/>
      <protection locked="0"/>
    </xf>
    <xf numFmtId="0" fontId="54" fillId="0" borderId="0" xfId="0" applyFont="1" applyAlignment="1" applyProtection="1">
      <alignment vertical="center"/>
      <protection locked="0"/>
    </xf>
    <xf numFmtId="0" fontId="54" fillId="0" borderId="0" xfId="0" applyFont="1" applyAlignment="1" applyProtection="1">
      <alignment horizontal="right" vertical="center"/>
      <protection locked="0"/>
    </xf>
    <xf numFmtId="0" fontId="54" fillId="0" borderId="0" xfId="0" applyFont="1" applyAlignment="1" applyProtection="1">
      <alignment horizontal="left" vertical="center"/>
      <protection locked="0"/>
    </xf>
    <xf numFmtId="184" fontId="34" fillId="0" borderId="0" xfId="0" applyNumberFormat="1" applyFont="1" applyFill="1" applyAlignment="1" applyProtection="1">
      <alignment horizontal="center" vertical="center" shrinkToFit="1"/>
      <protection locked="0"/>
    </xf>
    <xf numFmtId="184" fontId="28" fillId="0" borderId="0" xfId="0" applyNumberFormat="1" applyFont="1" applyFill="1" applyAlignment="1" applyProtection="1">
      <alignment horizontal="center" vertical="center" shrinkToFit="1"/>
      <protection locked="0"/>
    </xf>
    <xf numFmtId="0" fontId="10" fillId="0" borderId="0" xfId="0" applyFont="1" applyProtection="1">
      <alignment vertical="center"/>
      <protection locked="0"/>
    </xf>
    <xf numFmtId="0" fontId="2" fillId="0" borderId="0" xfId="0" applyFont="1" applyAlignment="1" applyProtection="1">
      <alignment horizontal="right" vertical="center" wrapText="1"/>
      <protection locked="0"/>
    </xf>
    <xf numFmtId="0" fontId="9" fillId="0" borderId="0" xfId="0" applyFont="1" applyAlignment="1" applyProtection="1">
      <alignment horizontal="right" vertical="center" wrapTex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10"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9" fillId="0" borderId="139"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27" xfId="0" applyFont="1" applyBorder="1" applyAlignment="1" applyProtection="1">
      <alignment vertical="center"/>
      <protection locked="0"/>
    </xf>
    <xf numFmtId="0" fontId="2" fillId="0" borderId="130"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3" fontId="9" fillId="0" borderId="144" xfId="0" applyNumberFormat="1" applyFont="1" applyBorder="1" applyAlignment="1" applyProtection="1">
      <alignment horizontal="right" vertical="center"/>
      <protection locked="0"/>
    </xf>
    <xf numFmtId="0" fontId="9" fillId="0" borderId="145" xfId="0" applyFont="1" applyBorder="1" applyAlignment="1" applyProtection="1">
      <alignment vertical="center"/>
      <protection locked="0"/>
    </xf>
    <xf numFmtId="0" fontId="9" fillId="0" borderId="178" xfId="0" applyFont="1" applyBorder="1" applyAlignment="1" applyProtection="1">
      <alignment horizontal="center" vertical="center"/>
      <protection locked="0"/>
    </xf>
    <xf numFmtId="0" fontId="9" fillId="0" borderId="179" xfId="0" applyFont="1" applyBorder="1" applyAlignment="1" applyProtection="1">
      <alignment horizontal="center" vertical="center"/>
      <protection locked="0"/>
    </xf>
    <xf numFmtId="0" fontId="9" fillId="0" borderId="66" xfId="0" applyFont="1" applyBorder="1" applyAlignment="1" applyProtection="1">
      <alignment vertical="center"/>
      <protection locked="0"/>
    </xf>
    <xf numFmtId="0" fontId="9" fillId="0" borderId="3" xfId="0" applyFont="1" applyBorder="1" applyAlignment="1" applyProtection="1">
      <alignment vertical="center" wrapText="1"/>
      <protection locked="0"/>
    </xf>
    <xf numFmtId="3" fontId="9" fillId="0" borderId="3" xfId="0" applyNumberFormat="1" applyFont="1" applyBorder="1" applyAlignment="1" applyProtection="1">
      <alignment horizontal="right" vertical="center"/>
      <protection locked="0"/>
    </xf>
    <xf numFmtId="186" fontId="9" fillId="0" borderId="3" xfId="0" applyNumberFormat="1" applyFont="1" applyBorder="1" applyAlignment="1" applyProtection="1">
      <alignment horizontal="right" vertical="center"/>
      <protection locked="0"/>
    </xf>
    <xf numFmtId="186" fontId="24" fillId="0" borderId="3" xfId="0" applyNumberFormat="1" applyFont="1" applyFill="1" applyBorder="1" applyAlignment="1" applyProtection="1">
      <alignment horizontal="right" vertical="center"/>
      <protection locked="0"/>
    </xf>
    <xf numFmtId="0" fontId="9" fillId="0" borderId="3" xfId="0" applyFont="1" applyBorder="1" applyAlignment="1" applyProtection="1">
      <alignment vertical="center"/>
      <protection locked="0"/>
    </xf>
    <xf numFmtId="0" fontId="24" fillId="0" borderId="35" xfId="0" applyFont="1" applyBorder="1" applyAlignment="1" applyProtection="1">
      <alignment horizontal="center" vertical="center" wrapText="1"/>
      <protection locked="0"/>
    </xf>
    <xf numFmtId="0" fontId="9" fillId="0" borderId="180" xfId="0" applyFont="1" applyBorder="1" applyAlignment="1" applyProtection="1">
      <alignment horizontal="center" vertical="center" wrapText="1"/>
      <protection locked="0"/>
    </xf>
    <xf numFmtId="3" fontId="9" fillId="0" borderId="0" xfId="0" applyNumberFormat="1" applyFont="1" applyBorder="1" applyAlignment="1" applyProtection="1">
      <alignment horizontal="right" vertical="center"/>
      <protection locked="0"/>
    </xf>
    <xf numFmtId="186" fontId="9" fillId="0" borderId="0" xfId="0" applyNumberFormat="1" applyFont="1" applyBorder="1" applyAlignment="1" applyProtection="1">
      <alignment horizontal="right" vertical="center"/>
      <protection locked="0"/>
    </xf>
    <xf numFmtId="184" fontId="9" fillId="0" borderId="0" xfId="0" applyNumberFormat="1" applyFont="1" applyBorder="1" applyAlignment="1" applyProtection="1">
      <alignment vertical="center"/>
      <protection locked="0"/>
    </xf>
    <xf numFmtId="0" fontId="24"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0" fontId="24" fillId="0" borderId="0" xfId="0" applyFont="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61" fillId="0" borderId="0" xfId="0" applyFont="1" applyBorder="1" applyAlignment="1" applyProtection="1">
      <alignment horizontal="left" vertical="center" indent="1"/>
      <protection locked="0"/>
    </xf>
    <xf numFmtId="0" fontId="12" fillId="0" borderId="0" xfId="0" applyFont="1" applyAlignment="1" applyProtection="1">
      <alignment horizontal="right" vertical="center"/>
      <protection locked="0"/>
    </xf>
    <xf numFmtId="0" fontId="61" fillId="0" borderId="0" xfId="0" applyFont="1" applyAlignment="1" applyProtection="1">
      <alignment horizontal="left" vertical="center" indent="1"/>
      <protection locked="0"/>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9" fillId="0" borderId="0" xfId="0" applyFont="1" applyAlignment="1" applyProtection="1">
      <alignment horizontal="left" vertical="center" wrapText="1"/>
    </xf>
    <xf numFmtId="0" fontId="13" fillId="0" borderId="0" xfId="0" applyFont="1" applyAlignment="1" applyProtection="1">
      <alignment vertical="center" shrinkToFit="1"/>
    </xf>
    <xf numFmtId="0" fontId="25" fillId="0" borderId="0" xfId="0" applyFont="1" applyAlignment="1" applyProtection="1">
      <alignment vertical="center"/>
    </xf>
    <xf numFmtId="3" fontId="9" fillId="0" borderId="144" xfId="0" applyNumberFormat="1" applyFont="1" applyBorder="1" applyAlignment="1" applyProtection="1">
      <alignment horizontal="right" vertical="center"/>
    </xf>
    <xf numFmtId="186" fontId="9" fillId="0" borderId="144" xfId="0" applyNumberFormat="1" applyFont="1" applyBorder="1" applyAlignment="1" applyProtection="1">
      <alignment horizontal="center" vertical="center"/>
    </xf>
    <xf numFmtId="3" fontId="9" fillId="0" borderId="61" xfId="0" applyNumberFormat="1" applyFont="1" applyBorder="1" applyAlignment="1" applyProtection="1">
      <alignment vertical="center"/>
    </xf>
    <xf numFmtId="3" fontId="9" fillId="0" borderId="61" xfId="0" applyNumberFormat="1" applyFont="1" applyBorder="1" applyAlignment="1" applyProtection="1">
      <alignment horizontal="right" vertical="center"/>
    </xf>
    <xf numFmtId="186" fontId="9" fillId="0" borderId="61" xfId="0" applyNumberFormat="1" applyFont="1" applyBorder="1" applyAlignment="1" applyProtection="1">
      <alignment horizontal="center" vertical="center"/>
    </xf>
    <xf numFmtId="186" fontId="9" fillId="0" borderId="61" xfId="0" applyNumberFormat="1" applyFont="1" applyFill="1" applyBorder="1" applyAlignment="1" applyProtection="1">
      <alignment horizontal="center" vertical="center"/>
    </xf>
    <xf numFmtId="184" fontId="13" fillId="0" borderId="169" xfId="0" applyNumberFormat="1" applyFont="1" applyBorder="1" applyAlignment="1" applyProtection="1">
      <alignment horizontal="center" vertical="center"/>
    </xf>
    <xf numFmtId="184" fontId="13" fillId="0" borderId="170" xfId="0" applyNumberFormat="1" applyFont="1" applyBorder="1" applyAlignment="1" applyProtection="1">
      <alignment horizontal="center" vertical="center"/>
    </xf>
    <xf numFmtId="0" fontId="25" fillId="0" borderId="0" xfId="0" applyFont="1" applyAlignment="1" applyProtection="1">
      <alignment horizontal="left" vertical="center"/>
      <protection locked="0"/>
    </xf>
    <xf numFmtId="0" fontId="9"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indent="3"/>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127" xfId="0" applyFont="1" applyBorder="1" applyAlignment="1" applyProtection="1">
      <alignment horizontal="center" vertical="center"/>
      <protection locked="0"/>
    </xf>
    <xf numFmtId="0" fontId="9" fillId="0" borderId="1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protection locked="0"/>
    </xf>
    <xf numFmtId="3" fontId="9" fillId="0" borderId="1" xfId="0" applyNumberFormat="1"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177" xfId="0" applyFont="1" applyBorder="1" applyAlignment="1" applyProtection="1">
      <alignment horizontal="center" vertical="center"/>
      <protection locked="0"/>
    </xf>
    <xf numFmtId="31" fontId="9" fillId="0" borderId="61" xfId="0" applyNumberFormat="1" applyFont="1" applyBorder="1" applyAlignment="1" applyProtection="1">
      <alignment horizontal="right" vertical="center"/>
      <protection locked="0"/>
    </xf>
    <xf numFmtId="0" fontId="24" fillId="0" borderId="0" xfId="0" applyFont="1" applyBorder="1" applyAlignment="1" applyProtection="1">
      <alignment horizontal="right"/>
      <protection locked="0"/>
    </xf>
    <xf numFmtId="0" fontId="9" fillId="0" borderId="0" xfId="0" applyFont="1" applyAlignment="1" applyProtection="1">
      <alignment horizontal="right" vertical="center"/>
      <protection locked="0"/>
    </xf>
    <xf numFmtId="0" fontId="25" fillId="0" borderId="0" xfId="0" applyFont="1" applyAlignment="1" applyProtection="1">
      <alignment horizontal="right" vertical="center"/>
    </xf>
    <xf numFmtId="3" fontId="9" fillId="0" borderId="1" xfId="0" applyNumberFormat="1" applyFont="1" applyBorder="1" applyAlignment="1" applyProtection="1">
      <alignment horizontal="right" vertical="center"/>
    </xf>
    <xf numFmtId="186" fontId="9" fillId="0" borderId="1" xfId="0" applyNumberFormat="1" applyFont="1" applyBorder="1" applyAlignment="1" applyProtection="1">
      <alignment horizontal="center" vertical="center"/>
    </xf>
    <xf numFmtId="184" fontId="9" fillId="0" borderId="1" xfId="0" applyNumberFormat="1" applyFont="1" applyBorder="1" applyAlignment="1" applyProtection="1">
      <alignment horizontal="center" vertical="center"/>
    </xf>
    <xf numFmtId="0" fontId="25" fillId="0" borderId="0" xfId="0" applyFont="1" applyAlignment="1" applyProtection="1">
      <alignment vertical="center" wrapText="1"/>
      <protection locked="0"/>
    </xf>
    <xf numFmtId="0" fontId="5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9" fillId="0" borderId="0" xfId="0" applyFont="1" applyAlignment="1" applyProtection="1">
      <alignment horizontal="left" vertical="center" wrapText="1" indent="3"/>
      <protection locked="0"/>
    </xf>
    <xf numFmtId="0" fontId="13" fillId="0" borderId="0" xfId="0" applyFont="1" applyAlignment="1" applyProtection="1">
      <alignment horizontal="distributed" vertical="center" indent="1"/>
      <protection locked="0"/>
    </xf>
    <xf numFmtId="0" fontId="13" fillId="0" borderId="0" xfId="0" applyFont="1" applyAlignment="1" applyProtection="1">
      <alignment horizontal="center" vertical="center" shrinkToFit="1"/>
      <protection locked="0"/>
    </xf>
    <xf numFmtId="0" fontId="41" fillId="0" borderId="0" xfId="0" applyFont="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protection locked="0"/>
    </xf>
    <xf numFmtId="0" fontId="9" fillId="0" borderId="13" xfId="0" applyFont="1" applyBorder="1" applyAlignment="1" applyProtection="1">
      <alignment vertical="center" wrapText="1"/>
      <protection locked="0"/>
    </xf>
    <xf numFmtId="0" fontId="9" fillId="0" borderId="37" xfId="0" applyFont="1" applyBorder="1" applyAlignment="1" applyProtection="1">
      <alignment horizontal="center" vertical="center"/>
      <protection locked="0"/>
    </xf>
    <xf numFmtId="0" fontId="24" fillId="0" borderId="130" xfId="0" applyFont="1" applyBorder="1" applyAlignment="1" applyProtection="1">
      <alignment horizontal="left" vertical="center" wrapText="1" indent="1"/>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90" fontId="9" fillId="0" borderId="1" xfId="0" applyNumberFormat="1" applyFont="1" applyBorder="1" applyAlignment="1" applyProtection="1">
      <alignment horizontal="center" vertical="center"/>
      <protection locked="0"/>
    </xf>
    <xf numFmtId="190" fontId="9" fillId="0" borderId="61"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wrapText="1"/>
      <protection locked="0"/>
    </xf>
    <xf numFmtId="184" fontId="13"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13" fillId="0" borderId="0" xfId="0" applyFont="1" applyAlignment="1" applyProtection="1">
      <alignment horizontal="left" vertical="center" shrinkToFit="1"/>
    </xf>
    <xf numFmtId="0" fontId="10" fillId="0" borderId="0" xfId="0" applyFont="1" applyAlignment="1" applyProtection="1">
      <alignment horizontal="left" vertical="center"/>
    </xf>
    <xf numFmtId="190" fontId="9" fillId="0" borderId="1" xfId="0" applyNumberFormat="1" applyFont="1" applyBorder="1" applyAlignment="1" applyProtection="1">
      <alignment horizontal="center" vertical="center"/>
    </xf>
    <xf numFmtId="3" fontId="9" fillId="0" borderId="177" xfId="0" applyNumberFormat="1" applyFont="1" applyBorder="1" applyAlignment="1" applyProtection="1">
      <alignment vertical="center"/>
    </xf>
    <xf numFmtId="190" fontId="9" fillId="0" borderId="61" xfId="0" applyNumberFormat="1" applyFont="1" applyBorder="1" applyAlignment="1" applyProtection="1">
      <alignment horizontal="center" vertical="center"/>
    </xf>
    <xf numFmtId="0" fontId="28" fillId="0" borderId="0" xfId="0" applyFont="1" applyAlignment="1" applyProtection="1">
      <alignment vertical="center"/>
      <protection locked="0"/>
    </xf>
    <xf numFmtId="0" fontId="28" fillId="0" borderId="0" xfId="0" applyFont="1" applyBorder="1" applyAlignment="1" applyProtection="1">
      <alignment vertical="center"/>
      <protection locked="0"/>
    </xf>
    <xf numFmtId="184" fontId="28" fillId="8" borderId="0" xfId="0" applyNumberFormat="1" applyFont="1" applyFill="1" applyAlignment="1" applyProtection="1">
      <alignment horizontal="center" vertical="center" shrinkToFit="1"/>
      <protection locked="0"/>
    </xf>
    <xf numFmtId="0" fontId="27" fillId="0" borderId="0" xfId="0" applyFont="1" applyBorder="1" applyAlignment="1" applyProtection="1">
      <alignment vertical="center"/>
      <protection locked="0"/>
    </xf>
    <xf numFmtId="0" fontId="28" fillId="0" borderId="0" xfId="0" applyFont="1" applyBorder="1" applyAlignment="1" applyProtection="1">
      <alignment horizontal="distributed" vertical="center" justifyLastLine="1"/>
      <protection locked="0"/>
    </xf>
    <xf numFmtId="0" fontId="38" fillId="0" borderId="0" xfId="0" applyFont="1" applyBorder="1" applyAlignment="1" applyProtection="1">
      <alignment horizontal="left" vertical="center" indent="1" shrinkToFit="1"/>
      <protection locked="0"/>
    </xf>
    <xf numFmtId="0" fontId="27" fillId="0" borderId="0" xfId="0" applyFont="1" applyBorder="1" applyAlignment="1" applyProtection="1">
      <alignment horizontal="left" vertical="center" indent="1"/>
      <protection locked="0"/>
    </xf>
    <xf numFmtId="0" fontId="39" fillId="0" borderId="0" xfId="0" applyFont="1" applyBorder="1" applyAlignment="1" applyProtection="1">
      <alignment horizontal="left" vertical="center" indent="2"/>
      <protection locked="0"/>
    </xf>
    <xf numFmtId="0" fontId="35" fillId="0" borderId="0" xfId="0" applyFont="1" applyFill="1" applyBorder="1" applyAlignment="1" applyProtection="1">
      <alignment horizontal="left" vertical="center" indent="2"/>
      <protection locked="0"/>
    </xf>
    <xf numFmtId="0" fontId="28" fillId="0" borderId="0" xfId="0" applyFont="1" applyFill="1" applyBorder="1" applyAlignment="1" applyProtection="1">
      <alignment vertical="center"/>
      <protection locked="0"/>
    </xf>
    <xf numFmtId="0" fontId="28" fillId="0" borderId="0" xfId="0" applyFont="1" applyBorder="1" applyAlignment="1" applyProtection="1">
      <alignment vertical="top"/>
      <protection locked="0"/>
    </xf>
    <xf numFmtId="0" fontId="28" fillId="0" borderId="0" xfId="0" applyFont="1" applyBorder="1" applyAlignment="1" applyProtection="1">
      <alignment vertical="center" wrapText="1"/>
      <protection locked="0"/>
    </xf>
    <xf numFmtId="0" fontId="38" fillId="0" borderId="0" xfId="0" applyFont="1" applyBorder="1" applyAlignment="1" applyProtection="1">
      <alignment horizontal="left" vertical="center" indent="1" shrinkToFit="1"/>
    </xf>
    <xf numFmtId="0" fontId="27" fillId="0" borderId="0" xfId="0" applyFont="1" applyBorder="1" applyAlignment="1" applyProtection="1">
      <alignment horizontal="left" vertical="center" indent="1"/>
    </xf>
    <xf numFmtId="0" fontId="2" fillId="3" borderId="23"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protection locked="0"/>
    </xf>
    <xf numFmtId="0" fontId="4" fillId="0" borderId="76"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20" xfId="0" applyFont="1" applyBorder="1" applyAlignment="1" applyProtection="1">
      <alignment vertical="top" wrapText="1"/>
      <protection locked="0"/>
    </xf>
    <xf numFmtId="0" fontId="4" fillId="0" borderId="22"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2" fillId="0" borderId="1"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 fillId="0" borderId="0" xfId="0" applyFont="1" applyFill="1" applyProtection="1">
      <alignment vertical="center"/>
      <protection locked="0"/>
    </xf>
    <xf numFmtId="0" fontId="2" fillId="3" borderId="18"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176" fontId="2" fillId="0" borderId="25" xfId="0" applyNumberFormat="1" applyFont="1" applyBorder="1" applyAlignment="1" applyProtection="1">
      <alignment horizontal="center" vertical="center"/>
    </xf>
    <xf numFmtId="176" fontId="2" fillId="0" borderId="45" xfId="0" applyNumberFormat="1" applyFont="1" applyBorder="1" applyAlignment="1" applyProtection="1">
      <alignment horizontal="center" vertical="center"/>
    </xf>
    <xf numFmtId="0" fontId="11" fillId="0" borderId="0" xfId="0" applyFont="1" applyProtection="1">
      <alignment vertical="center"/>
      <protection locked="0"/>
    </xf>
    <xf numFmtId="0" fontId="9" fillId="0" borderId="8" xfId="0" applyFont="1" applyBorder="1" applyAlignment="1" applyProtection="1">
      <alignment horizontal="center" vertical="center"/>
      <protection locked="0"/>
    </xf>
    <xf numFmtId="0" fontId="9" fillId="3" borderId="62"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protection locked="0"/>
    </xf>
    <xf numFmtId="0" fontId="9" fillId="3" borderId="95" xfId="0" applyFont="1" applyFill="1" applyBorder="1" applyAlignment="1" applyProtection="1">
      <alignment horizontal="center" vertical="center" wrapText="1"/>
      <protection locked="0"/>
    </xf>
    <xf numFmtId="0" fontId="9" fillId="3" borderId="189" xfId="0" applyFont="1" applyFill="1" applyBorder="1" applyAlignment="1" applyProtection="1">
      <alignment horizontal="center" vertical="center" wrapText="1"/>
      <protection locked="0"/>
    </xf>
    <xf numFmtId="0" fontId="19" fillId="3" borderId="110" xfId="0" applyFont="1" applyFill="1" applyBorder="1" applyAlignment="1" applyProtection="1">
      <alignment horizontal="center" vertical="center" wrapText="1"/>
      <protection locked="0"/>
    </xf>
    <xf numFmtId="0" fontId="9" fillId="3" borderId="100" xfId="0" applyFont="1" applyFill="1" applyBorder="1" applyAlignment="1" applyProtection="1">
      <alignment horizontal="center" vertical="center" wrapText="1"/>
      <protection locked="0"/>
    </xf>
    <xf numFmtId="0" fontId="9" fillId="3" borderId="101" xfId="0" applyFont="1" applyFill="1" applyBorder="1" applyAlignment="1" applyProtection="1">
      <alignment horizontal="center" vertical="center" wrapText="1"/>
      <protection locked="0"/>
    </xf>
    <xf numFmtId="0" fontId="19" fillId="3" borderId="95" xfId="0" applyFont="1" applyFill="1" applyBorder="1" applyAlignment="1" applyProtection="1">
      <alignment horizontal="center" vertical="center" wrapText="1"/>
      <protection locked="0"/>
    </xf>
    <xf numFmtId="0" fontId="9" fillId="3" borderId="45" xfId="0" applyFont="1" applyFill="1" applyBorder="1" applyAlignment="1" applyProtection="1">
      <alignment horizontal="center" vertical="center" wrapText="1"/>
      <protection locked="0"/>
    </xf>
    <xf numFmtId="0" fontId="9" fillId="3" borderId="61" xfId="0" applyFont="1" applyFill="1" applyBorder="1" applyAlignment="1" applyProtection="1">
      <alignment horizontal="center" vertical="center"/>
      <protection locked="0"/>
    </xf>
    <xf numFmtId="0" fontId="9" fillId="3" borderId="96" xfId="0" applyFont="1" applyFill="1" applyBorder="1" applyAlignment="1" applyProtection="1">
      <alignment horizontal="center" vertical="center" wrapText="1"/>
      <protection locked="0"/>
    </xf>
    <xf numFmtId="0" fontId="9" fillId="3" borderId="190" xfId="0" applyFont="1" applyFill="1" applyBorder="1" applyAlignment="1" applyProtection="1">
      <alignment horizontal="center" vertical="center" wrapText="1"/>
      <protection locked="0"/>
    </xf>
    <xf numFmtId="0" fontId="19" fillId="3" borderId="111" xfId="0" applyFont="1" applyFill="1" applyBorder="1" applyAlignment="1" applyProtection="1">
      <alignment horizontal="center" vertical="center" wrapText="1"/>
      <protection locked="0"/>
    </xf>
    <xf numFmtId="0" fontId="9" fillId="3" borderId="102" xfId="0" applyFont="1" applyFill="1" applyBorder="1" applyAlignment="1" applyProtection="1">
      <alignment horizontal="center" vertical="center" wrapText="1"/>
      <protection locked="0"/>
    </xf>
    <xf numFmtId="0" fontId="9" fillId="3" borderId="103" xfId="0" applyFont="1" applyFill="1" applyBorder="1" applyAlignment="1" applyProtection="1">
      <alignment horizontal="center" vertical="center" wrapText="1"/>
      <protection locked="0"/>
    </xf>
    <xf numFmtId="0" fontId="19" fillId="3" borderId="96" xfId="0" applyFont="1" applyFill="1" applyBorder="1" applyAlignment="1" applyProtection="1">
      <alignment horizontal="center" vertical="center" wrapText="1"/>
      <protection locked="0"/>
    </xf>
    <xf numFmtId="0" fontId="9" fillId="3" borderId="94" xfId="0" applyFont="1" applyFill="1" applyBorder="1" applyAlignment="1" applyProtection="1">
      <alignment horizontal="center" vertical="center" wrapText="1"/>
      <protection locked="0"/>
    </xf>
    <xf numFmtId="0" fontId="9" fillId="3" borderId="66"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193" fontId="9" fillId="0" borderId="95" xfId="0" applyNumberFormat="1" applyFont="1" applyFill="1" applyBorder="1" applyAlignment="1" applyProtection="1">
      <alignment horizontal="right" vertical="center"/>
      <protection locked="0"/>
    </xf>
    <xf numFmtId="0" fontId="9" fillId="0" borderId="65"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193" fontId="9" fillId="0" borderId="97" xfId="0" applyNumberFormat="1" applyFont="1" applyFill="1" applyBorder="1" applyAlignment="1" applyProtection="1">
      <alignment horizontal="right" vertical="center"/>
      <protection locked="0"/>
    </xf>
    <xf numFmtId="0" fontId="9" fillId="0" borderId="81" xfId="0" applyFont="1" applyFill="1" applyBorder="1" applyAlignment="1" applyProtection="1">
      <alignment horizontal="left" vertical="center" wrapText="1"/>
      <protection locked="0"/>
    </xf>
    <xf numFmtId="193" fontId="9" fillId="0" borderId="98" xfId="0" applyNumberFormat="1" applyFont="1" applyFill="1" applyBorder="1" applyAlignment="1" applyProtection="1">
      <alignment horizontal="center" vertical="center"/>
      <protection locked="0"/>
    </xf>
    <xf numFmtId="183" fontId="19" fillId="0" borderId="113" xfId="0" applyNumberFormat="1" applyFont="1" applyFill="1" applyBorder="1" applyAlignment="1" applyProtection="1">
      <alignment vertical="center"/>
      <protection locked="0"/>
    </xf>
    <xf numFmtId="0" fontId="9" fillId="0" borderId="15" xfId="0" applyFont="1" applyFill="1" applyBorder="1" applyAlignment="1" applyProtection="1">
      <alignment horizontal="left" vertical="center" wrapText="1"/>
      <protection locked="0"/>
    </xf>
    <xf numFmtId="193" fontId="9" fillId="0" borderId="99" xfId="0" applyNumberFormat="1" applyFont="1" applyFill="1" applyBorder="1" applyAlignment="1" applyProtection="1">
      <alignment horizontal="center" vertical="center"/>
      <protection locked="0"/>
    </xf>
    <xf numFmtId="183" fontId="19" fillId="0" borderId="114" xfId="0" applyNumberFormat="1" applyFont="1" applyFill="1" applyBorder="1" applyAlignment="1" applyProtection="1">
      <alignment vertical="center"/>
      <protection locked="0"/>
    </xf>
    <xf numFmtId="193" fontId="9" fillId="0" borderId="96" xfId="0" applyNumberFormat="1" applyFont="1" applyFill="1" applyBorder="1" applyAlignment="1" applyProtection="1">
      <alignment horizontal="center" vertical="center"/>
      <protection locked="0"/>
    </xf>
    <xf numFmtId="183" fontId="19" fillId="0" borderId="111" xfId="0" applyNumberFormat="1" applyFont="1" applyFill="1" applyBorder="1" applyAlignment="1" applyProtection="1">
      <alignment vertical="center"/>
      <protection locked="0"/>
    </xf>
    <xf numFmtId="0" fontId="9" fillId="3" borderId="62" xfId="0" applyFont="1" applyFill="1" applyBorder="1" applyAlignment="1" applyProtection="1">
      <alignment horizontal="center" vertical="center" wrapText="1"/>
      <protection locked="0"/>
    </xf>
    <xf numFmtId="0" fontId="9" fillId="3" borderId="182" xfId="0" applyFont="1" applyFill="1" applyBorder="1" applyAlignment="1" applyProtection="1">
      <alignment horizontal="center" vertical="center"/>
      <protection locked="0"/>
    </xf>
    <xf numFmtId="0" fontId="9" fillId="3" borderId="170"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vertical="center" wrapText="1"/>
      <protection locked="0"/>
    </xf>
    <xf numFmtId="0" fontId="19" fillId="3" borderId="33" xfId="0" applyFont="1" applyFill="1" applyBorder="1" applyAlignment="1" applyProtection="1">
      <alignment horizontal="center" vertical="center" wrapText="1"/>
      <protection locked="0"/>
    </xf>
    <xf numFmtId="0" fontId="19" fillId="3" borderId="36" xfId="0" applyFont="1" applyFill="1" applyBorder="1" applyAlignment="1" applyProtection="1">
      <alignment horizontal="center" vertical="center" wrapText="1"/>
      <protection locked="0"/>
    </xf>
    <xf numFmtId="0" fontId="9" fillId="0" borderId="129"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3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0" xfId="0" applyFont="1" applyBorder="1" applyAlignment="1" applyProtection="1">
      <alignment horizontal="center" vertical="center"/>
      <protection locked="0"/>
    </xf>
    <xf numFmtId="0" fontId="9" fillId="0" borderId="181" xfId="0" applyFont="1" applyBorder="1" applyAlignment="1" applyProtection="1">
      <alignment horizontal="left" vertical="center" wrapText="1"/>
      <protection locked="0"/>
    </xf>
    <xf numFmtId="0" fontId="9" fillId="0" borderId="74" xfId="0" applyFont="1" applyBorder="1" applyAlignment="1" applyProtection="1">
      <alignment horizontal="left" vertical="center" wrapText="1"/>
      <protection locked="0"/>
    </xf>
    <xf numFmtId="0" fontId="9" fillId="0" borderId="75" xfId="0" applyFont="1" applyBorder="1" applyAlignment="1" applyProtection="1">
      <alignment horizontal="left" vertical="center" wrapText="1"/>
      <protection locked="0"/>
    </xf>
    <xf numFmtId="183" fontId="19" fillId="0" borderId="110" xfId="0" applyNumberFormat="1" applyFont="1" applyFill="1" applyBorder="1" applyAlignment="1" applyProtection="1">
      <alignment vertical="center"/>
    </xf>
    <xf numFmtId="183" fontId="19" fillId="0" borderId="112" xfId="0" applyNumberFormat="1" applyFont="1" applyFill="1" applyBorder="1" applyAlignment="1" applyProtection="1">
      <alignment vertical="center"/>
    </xf>
    <xf numFmtId="3" fontId="9" fillId="0" borderId="100" xfId="0" applyNumberFormat="1" applyFont="1" applyFill="1" applyBorder="1" applyAlignment="1" applyProtection="1">
      <alignment vertical="center"/>
    </xf>
    <xf numFmtId="3" fontId="9" fillId="0" borderId="101" xfId="0" applyNumberFormat="1" applyFont="1" applyFill="1" applyBorder="1" applyAlignment="1" applyProtection="1">
      <alignment vertical="center"/>
    </xf>
    <xf numFmtId="183" fontId="15" fillId="0" borderId="120" xfId="0" applyNumberFormat="1" applyFont="1" applyFill="1" applyBorder="1" applyAlignment="1" applyProtection="1">
      <alignment vertical="center"/>
    </xf>
    <xf numFmtId="3" fontId="14" fillId="0" borderId="115" xfId="0" applyNumberFormat="1" applyFont="1" applyFill="1" applyBorder="1" applyAlignment="1" applyProtection="1">
      <alignment vertical="center"/>
    </xf>
    <xf numFmtId="2" fontId="9" fillId="0" borderId="37" xfId="2" applyNumberFormat="1" applyFont="1" applyFill="1" applyBorder="1" applyAlignment="1" applyProtection="1">
      <alignment horizontal="center" vertical="center"/>
    </xf>
    <xf numFmtId="3" fontId="9" fillId="0" borderId="104" xfId="0" applyNumberFormat="1" applyFont="1" applyFill="1" applyBorder="1" applyAlignment="1" applyProtection="1">
      <alignment vertical="center"/>
    </xf>
    <xf numFmtId="3" fontId="9" fillId="0" borderId="105" xfId="0" applyNumberFormat="1" applyFont="1" applyFill="1" applyBorder="1" applyAlignment="1" applyProtection="1">
      <alignment vertical="center"/>
    </xf>
    <xf numFmtId="181" fontId="15" fillId="0" borderId="121" xfId="0" applyNumberFormat="1" applyFont="1" applyFill="1" applyBorder="1" applyAlignment="1" applyProtection="1">
      <alignment vertical="center"/>
    </xf>
    <xf numFmtId="191" fontId="15" fillId="0" borderId="116" xfId="0" applyNumberFormat="1" applyFont="1" applyFill="1" applyBorder="1" applyAlignment="1" applyProtection="1">
      <alignment vertical="center"/>
    </xf>
    <xf numFmtId="2" fontId="9" fillId="0" borderId="27" xfId="2" applyNumberFormat="1" applyFont="1" applyFill="1" applyBorder="1" applyAlignment="1" applyProtection="1">
      <alignment horizontal="center" vertical="center"/>
    </xf>
    <xf numFmtId="3" fontId="9" fillId="0" borderId="106" xfId="0" applyNumberFormat="1" applyFont="1" applyFill="1" applyBorder="1" applyAlignment="1" applyProtection="1">
      <alignment vertical="center"/>
    </xf>
    <xf numFmtId="3" fontId="9" fillId="0" borderId="107" xfId="0" applyNumberFormat="1" applyFont="1" applyFill="1" applyBorder="1" applyAlignment="1" applyProtection="1">
      <alignment vertical="center"/>
    </xf>
    <xf numFmtId="183" fontId="15" fillId="0" borderId="122" xfId="0" applyNumberFormat="1" applyFont="1" applyFill="1" applyBorder="1" applyAlignment="1" applyProtection="1">
      <alignment vertical="center"/>
    </xf>
    <xf numFmtId="3" fontId="14" fillId="0" borderId="117" xfId="0" applyNumberFormat="1" applyFont="1" applyFill="1" applyBorder="1" applyAlignment="1" applyProtection="1">
      <alignment vertical="center"/>
    </xf>
    <xf numFmtId="2" fontId="9" fillId="0" borderId="70" xfId="2" applyNumberFormat="1" applyFont="1" applyFill="1" applyBorder="1" applyAlignment="1" applyProtection="1">
      <alignment horizontal="center" vertical="center"/>
    </xf>
    <xf numFmtId="3" fontId="9" fillId="0" borderId="108" xfId="0" applyNumberFormat="1" applyFont="1" applyFill="1" applyBorder="1" applyAlignment="1" applyProtection="1">
      <alignment vertical="center"/>
    </xf>
    <xf numFmtId="3" fontId="9" fillId="0" borderId="109" xfId="0" applyNumberFormat="1" applyFont="1" applyFill="1" applyBorder="1" applyAlignment="1" applyProtection="1">
      <alignment vertical="center"/>
    </xf>
    <xf numFmtId="181" fontId="15" fillId="0" borderId="123" xfId="0" applyNumberFormat="1" applyFont="1" applyFill="1" applyBorder="1" applyAlignment="1" applyProtection="1">
      <alignment vertical="center"/>
    </xf>
    <xf numFmtId="191" fontId="15" fillId="0" borderId="118" xfId="0" applyNumberFormat="1" applyFont="1" applyFill="1" applyBorder="1" applyAlignment="1" applyProtection="1">
      <alignment vertical="center"/>
    </xf>
    <xf numFmtId="183" fontId="15" fillId="0" borderId="124" xfId="0" applyNumberFormat="1" applyFont="1" applyFill="1" applyBorder="1" applyAlignment="1" applyProtection="1">
      <alignment vertical="center"/>
    </xf>
    <xf numFmtId="3" fontId="14" fillId="0" borderId="119" xfId="0" applyNumberFormat="1" applyFont="1" applyFill="1" applyBorder="1" applyAlignment="1" applyProtection="1">
      <alignment vertical="center"/>
    </xf>
    <xf numFmtId="183" fontId="15" fillId="0" borderId="125" xfId="0" applyNumberFormat="1" applyFont="1" applyFill="1" applyBorder="1" applyAlignment="1" applyProtection="1">
      <alignment vertical="center"/>
    </xf>
    <xf numFmtId="3" fontId="14" fillId="0" borderId="88" xfId="0" applyNumberFormat="1" applyFont="1" applyFill="1" applyBorder="1" applyAlignment="1" applyProtection="1">
      <alignment vertical="center"/>
    </xf>
    <xf numFmtId="3" fontId="9" fillId="0" borderId="102" xfId="0" applyNumberFormat="1" applyFont="1" applyFill="1" applyBorder="1" applyAlignment="1" applyProtection="1">
      <alignment vertical="center"/>
    </xf>
    <xf numFmtId="3" fontId="9" fillId="0" borderId="103" xfId="0" applyNumberFormat="1" applyFont="1" applyFill="1" applyBorder="1" applyAlignment="1" applyProtection="1">
      <alignment vertical="center"/>
    </xf>
    <xf numFmtId="181" fontId="15" fillId="0" borderId="126" xfId="0" applyNumberFormat="1" applyFont="1" applyFill="1" applyBorder="1" applyAlignment="1" applyProtection="1">
      <alignment vertical="center"/>
    </xf>
    <xf numFmtId="191" fontId="15" fillId="0" borderId="83" xfId="0" applyNumberFormat="1" applyFont="1" applyFill="1" applyBorder="1" applyAlignment="1" applyProtection="1">
      <alignment vertical="center"/>
    </xf>
    <xf numFmtId="2" fontId="9" fillId="0" borderId="30" xfId="2" applyNumberFormat="1" applyFont="1" applyFill="1" applyBorder="1" applyAlignment="1" applyProtection="1">
      <alignment horizontal="center" vertical="center"/>
    </xf>
    <xf numFmtId="0" fontId="9" fillId="0" borderId="10" xfId="0" applyFont="1" applyFill="1" applyBorder="1" applyAlignment="1" applyProtection="1">
      <alignment horizontal="left" vertical="center" wrapText="1"/>
    </xf>
    <xf numFmtId="0" fontId="9" fillId="0" borderId="73" xfId="0" applyFont="1" applyFill="1" applyBorder="1" applyAlignment="1" applyProtection="1">
      <alignment horizontal="left" vertical="center" wrapText="1"/>
    </xf>
    <xf numFmtId="3" fontId="9" fillId="0" borderId="95" xfId="0" applyNumberFormat="1" applyFont="1" applyFill="1" applyBorder="1" applyAlignment="1" applyProtection="1">
      <alignment vertical="center"/>
    </xf>
    <xf numFmtId="3" fontId="9" fillId="0" borderId="97" xfId="0" applyNumberFormat="1" applyFont="1" applyFill="1" applyBorder="1" applyAlignment="1" applyProtection="1">
      <alignment vertical="center"/>
    </xf>
    <xf numFmtId="3" fontId="9" fillId="0" borderId="98" xfId="0" applyNumberFormat="1" applyFont="1" applyFill="1" applyBorder="1" applyAlignment="1" applyProtection="1">
      <alignment vertical="center"/>
    </xf>
    <xf numFmtId="3" fontId="9" fillId="0" borderId="99" xfId="0" applyNumberFormat="1" applyFont="1" applyFill="1" applyBorder="1" applyAlignment="1" applyProtection="1">
      <alignment vertical="center"/>
    </xf>
    <xf numFmtId="3" fontId="9" fillId="0" borderId="96" xfId="0" applyNumberFormat="1" applyFont="1" applyFill="1" applyBorder="1" applyAlignment="1" applyProtection="1">
      <alignment vertical="center"/>
    </xf>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73" xfId="0" applyFont="1" applyBorder="1" applyAlignment="1" applyProtection="1">
      <alignment vertical="center"/>
    </xf>
    <xf numFmtId="0" fontId="9" fillId="3" borderId="23" xfId="0" applyFont="1" applyFill="1" applyBorder="1" applyAlignment="1" applyProtection="1">
      <alignment horizontal="left" vertical="center" wrapText="1" indent="4"/>
      <protection locked="0"/>
    </xf>
    <xf numFmtId="0" fontId="19" fillId="5" borderId="58" xfId="0" applyFont="1" applyFill="1" applyBorder="1" applyAlignment="1" applyProtection="1">
      <alignment horizontal="center" vertical="center"/>
      <protection locked="0"/>
    </xf>
    <xf numFmtId="0" fontId="15" fillId="0" borderId="16" xfId="0" applyFont="1" applyFill="1" applyBorder="1" applyAlignment="1" applyProtection="1">
      <alignment vertical="center" wrapText="1"/>
      <protection locked="0"/>
    </xf>
    <xf numFmtId="0" fontId="15" fillId="0" borderId="85" xfId="0" applyFont="1" applyFill="1" applyBorder="1" applyAlignment="1" applyProtection="1">
      <alignment vertical="center" wrapText="1"/>
    </xf>
    <xf numFmtId="0" fontId="15" fillId="0" borderId="77" xfId="0" applyFont="1" applyFill="1" applyBorder="1" applyAlignment="1" applyProtection="1">
      <alignment vertical="center" wrapText="1"/>
    </xf>
    <xf numFmtId="0" fontId="15" fillId="0" borderId="16" xfId="0" applyFont="1" applyFill="1" applyBorder="1" applyAlignment="1" applyProtection="1">
      <alignment vertical="center" wrapText="1"/>
    </xf>
    <xf numFmtId="0" fontId="8" fillId="4" borderId="0" xfId="0" applyFont="1" applyFill="1" applyAlignment="1" applyProtection="1">
      <alignment vertical="center"/>
      <protection locked="0"/>
    </xf>
    <xf numFmtId="0" fontId="9" fillId="3" borderId="13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4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175" xfId="0" applyFont="1" applyFill="1" applyBorder="1" applyAlignment="1" applyProtection="1">
      <alignment horizontal="center" vertical="center" wrapText="1"/>
      <protection locked="0"/>
    </xf>
    <xf numFmtId="0" fontId="9" fillId="3" borderId="93" xfId="0"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wrapText="1"/>
      <protection locked="0"/>
    </xf>
    <xf numFmtId="0" fontId="9" fillId="3" borderId="78" xfId="0" applyFont="1" applyFill="1" applyBorder="1" applyAlignment="1" applyProtection="1">
      <alignment horizontal="center" vertical="center" wrapText="1"/>
      <protection locked="0"/>
    </xf>
    <xf numFmtId="0" fontId="14" fillId="0" borderId="147" xfId="0" applyFont="1" applyBorder="1" applyAlignment="1" applyProtection="1">
      <alignment horizontal="left" vertical="center" wrapText="1" indent="1"/>
      <protection locked="0"/>
    </xf>
    <xf numFmtId="0" fontId="9" fillId="2" borderId="146" xfId="0" applyFont="1" applyFill="1" applyBorder="1" applyAlignment="1" applyProtection="1">
      <alignment vertical="center"/>
      <protection locked="0"/>
    </xf>
    <xf numFmtId="0" fontId="9" fillId="0" borderId="132"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80"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9" fillId="0" borderId="146" xfId="0" applyFont="1" applyBorder="1" applyProtection="1">
      <alignment vertical="center"/>
      <protection locked="0"/>
    </xf>
    <xf numFmtId="0" fontId="13" fillId="0" borderId="0" xfId="0" applyFont="1" applyBorder="1" applyAlignment="1" applyProtection="1">
      <alignment horizontal="left" vertical="center"/>
      <protection locked="0"/>
    </xf>
    <xf numFmtId="184" fontId="28" fillId="8" borderId="35" xfId="0" applyNumberFormat="1" applyFont="1" applyFill="1" applyBorder="1" applyAlignment="1" applyProtection="1">
      <alignment horizontal="center" vertical="center" shrinkToFit="1"/>
      <protection locked="0"/>
    </xf>
    <xf numFmtId="184" fontId="28" fillId="8" borderId="36" xfId="0" applyNumberFormat="1" applyFont="1" applyFill="1" applyBorder="1" applyAlignment="1" applyProtection="1">
      <alignment horizontal="center" vertical="center" shrinkToFit="1"/>
      <protection locked="0"/>
    </xf>
    <xf numFmtId="0" fontId="9" fillId="0" borderId="0" xfId="0" applyNumberFormat="1" applyFont="1" applyProtection="1">
      <alignment vertical="center"/>
      <protection locked="0"/>
    </xf>
    <xf numFmtId="0" fontId="8" fillId="4" borderId="0" xfId="0" applyFont="1" applyFill="1" applyAlignment="1" applyProtection="1">
      <alignment horizontal="right" vertical="center"/>
    </xf>
    <xf numFmtId="3" fontId="9" fillId="0" borderId="191" xfId="0" applyNumberFormat="1" applyFont="1" applyFill="1" applyBorder="1" applyAlignment="1" applyProtection="1">
      <alignment vertical="center"/>
    </xf>
    <xf numFmtId="3" fontId="9" fillId="0" borderId="192" xfId="0" applyNumberFormat="1" applyFont="1" applyFill="1" applyBorder="1" applyAlignment="1" applyProtection="1">
      <alignment vertical="center"/>
    </xf>
    <xf numFmtId="3" fontId="9" fillId="0" borderId="146" xfId="0" applyNumberFormat="1" applyFont="1" applyFill="1" applyBorder="1" applyAlignment="1" applyProtection="1">
      <alignment vertical="center" wrapText="1"/>
    </xf>
    <xf numFmtId="3" fontId="9" fillId="0" borderId="149" xfId="0" applyNumberFormat="1" applyFont="1" applyFill="1" applyBorder="1" applyAlignment="1" applyProtection="1">
      <alignment vertical="center" wrapText="1"/>
    </xf>
    <xf numFmtId="3" fontId="9" fillId="0" borderId="144" xfId="0" applyNumberFormat="1" applyFont="1" applyFill="1" applyBorder="1" applyAlignment="1" applyProtection="1">
      <alignment vertical="center" wrapText="1"/>
    </xf>
    <xf numFmtId="185" fontId="9" fillId="0" borderId="148" xfId="0" applyNumberFormat="1" applyFont="1" applyFill="1" applyBorder="1" applyAlignment="1" applyProtection="1">
      <alignment vertical="center"/>
    </xf>
    <xf numFmtId="3" fontId="9" fillId="0" borderId="188" xfId="0" applyNumberFormat="1" applyFont="1" applyFill="1" applyBorder="1" applyAlignment="1" applyProtection="1">
      <alignment vertical="center"/>
    </xf>
    <xf numFmtId="3" fontId="9" fillId="0" borderId="132"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9" fillId="0" borderId="61" xfId="0" applyNumberFormat="1" applyFont="1" applyFill="1" applyBorder="1" applyAlignment="1" applyProtection="1">
      <alignment vertical="center" wrapText="1"/>
    </xf>
    <xf numFmtId="185" fontId="9" fillId="0" borderId="21" xfId="0" applyNumberFormat="1" applyFont="1" applyFill="1" applyBorder="1" applyAlignment="1" applyProtection="1">
      <alignment vertical="center"/>
    </xf>
    <xf numFmtId="3" fontId="9" fillId="0" borderId="145" xfId="0" applyNumberFormat="1" applyFont="1" applyBorder="1" applyProtection="1">
      <alignment vertical="center"/>
    </xf>
    <xf numFmtId="3" fontId="9" fillId="0" borderId="146" xfId="0" applyNumberFormat="1" applyFont="1" applyBorder="1" applyProtection="1">
      <alignment vertical="center"/>
    </xf>
    <xf numFmtId="3" fontId="9" fillId="0" borderId="66" xfId="0" applyNumberFormat="1" applyFont="1" applyBorder="1" applyProtection="1">
      <alignment vertical="center"/>
    </xf>
    <xf numFmtId="3" fontId="9" fillId="0" borderId="132" xfId="0" applyNumberFormat="1" applyFont="1" applyBorder="1" applyProtection="1">
      <alignment vertical="center"/>
    </xf>
    <xf numFmtId="0" fontId="39" fillId="0" borderId="0" xfId="0" applyFont="1" applyBorder="1" applyAlignment="1" applyProtection="1">
      <alignment vertical="center"/>
      <protection locked="0"/>
    </xf>
    <xf numFmtId="0" fontId="34" fillId="0" borderId="0" xfId="0" applyFont="1" applyAlignment="1" applyProtection="1">
      <alignment vertical="center"/>
      <protection locked="0"/>
    </xf>
    <xf numFmtId="0" fontId="28" fillId="0" borderId="0" xfId="0"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shrinkToFit="1"/>
      <protection locked="0"/>
    </xf>
    <xf numFmtId="0" fontId="34" fillId="0" borderId="0"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63" fillId="0" borderId="0" xfId="0" applyFont="1" applyBorder="1" applyAlignment="1" applyProtection="1">
      <alignment horizontal="left" vertical="center" indent="1" shrinkToFit="1"/>
    </xf>
    <xf numFmtId="189" fontId="28" fillId="0" borderId="0" xfId="0" applyNumberFormat="1" applyFont="1" applyAlignment="1" applyProtection="1">
      <alignment horizontal="left" vertical="center" indent="2"/>
    </xf>
    <xf numFmtId="0" fontId="19" fillId="0" borderId="0" xfId="0" applyFont="1" applyProtection="1">
      <alignment vertical="center"/>
      <protection locked="0"/>
    </xf>
    <xf numFmtId="0" fontId="19" fillId="3" borderId="62"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protection locked="0"/>
    </xf>
    <xf numFmtId="0" fontId="19" fillId="3" borderId="38"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protection locked="0"/>
    </xf>
    <xf numFmtId="176" fontId="13" fillId="0" borderId="69" xfId="0" applyNumberFormat="1" applyFont="1" applyBorder="1" applyAlignment="1" applyProtection="1">
      <alignment horizontal="center" vertical="center"/>
      <protection locked="0"/>
    </xf>
    <xf numFmtId="0" fontId="19" fillId="0" borderId="13" xfId="0" applyFont="1" applyBorder="1" applyAlignment="1" applyProtection="1">
      <alignment vertical="center" wrapText="1"/>
      <protection locked="0"/>
    </xf>
    <xf numFmtId="176" fontId="14" fillId="0" borderId="49"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protection locked="0"/>
    </xf>
    <xf numFmtId="0" fontId="19" fillId="0" borderId="0" xfId="0" applyFont="1" applyAlignment="1" applyProtection="1">
      <alignment vertical="center" wrapText="1"/>
      <protection locked="0"/>
    </xf>
    <xf numFmtId="176" fontId="13" fillId="0" borderId="42" xfId="0" applyNumberFormat="1" applyFont="1" applyBorder="1" applyAlignment="1" applyProtection="1">
      <alignment horizontal="center" vertical="center"/>
      <protection locked="0"/>
    </xf>
    <xf numFmtId="0" fontId="19" fillId="0" borderId="32" xfId="0" applyFont="1" applyBorder="1" applyAlignment="1" applyProtection="1">
      <alignment vertical="center" wrapText="1"/>
      <protection locked="0"/>
    </xf>
    <xf numFmtId="176" fontId="9" fillId="0" borderId="15" xfId="0" applyNumberFormat="1" applyFont="1" applyFill="1" applyBorder="1" applyAlignment="1" applyProtection="1">
      <alignment horizontal="center" vertical="center" wrapText="1"/>
      <protection locked="0"/>
    </xf>
    <xf numFmtId="0" fontId="24" fillId="0" borderId="15" xfId="0" applyFont="1" applyBorder="1" applyAlignment="1" applyProtection="1">
      <alignment vertical="center" wrapText="1"/>
      <protection locked="0"/>
    </xf>
    <xf numFmtId="0" fontId="14" fillId="0" borderId="77" xfId="0" applyFont="1" applyBorder="1" applyAlignment="1" applyProtection="1">
      <alignment vertical="top" wrapText="1"/>
      <protection locked="0"/>
    </xf>
    <xf numFmtId="0" fontId="14" fillId="0" borderId="78" xfId="0" applyFont="1" applyBorder="1" applyAlignment="1" applyProtection="1">
      <alignment vertical="top" wrapText="1"/>
      <protection locked="0"/>
    </xf>
    <xf numFmtId="0" fontId="14" fillId="0" borderId="79" xfId="0" applyFont="1" applyBorder="1" applyAlignment="1" applyProtection="1">
      <alignment vertical="top" wrapText="1"/>
      <protection locked="0"/>
    </xf>
    <xf numFmtId="0" fontId="31" fillId="0" borderId="77" xfId="0" applyFont="1" applyBorder="1" applyAlignment="1" applyProtection="1">
      <alignment vertical="top" wrapText="1"/>
      <protection locked="0"/>
    </xf>
    <xf numFmtId="0" fontId="9" fillId="0" borderId="15" xfId="0" applyFont="1" applyBorder="1" applyAlignment="1" applyProtection="1">
      <alignment vertical="center" wrapText="1"/>
      <protection locked="0"/>
    </xf>
    <xf numFmtId="176" fontId="13" fillId="0" borderId="45" xfId="0" applyNumberFormat="1" applyFont="1" applyBorder="1" applyAlignment="1" applyProtection="1">
      <alignment horizontal="center" vertical="center"/>
      <protection locked="0"/>
    </xf>
    <xf numFmtId="0" fontId="19" fillId="0" borderId="61" xfId="0" applyFont="1" applyBorder="1" applyAlignment="1" applyProtection="1">
      <alignment vertical="center" wrapText="1"/>
      <protection locked="0"/>
    </xf>
    <xf numFmtId="176" fontId="9" fillId="0" borderId="61" xfId="0" applyNumberFormat="1" applyFont="1" applyFill="1" applyBorder="1" applyAlignment="1" applyProtection="1">
      <alignment horizontal="center" vertical="center" wrapText="1"/>
      <protection locked="0"/>
    </xf>
    <xf numFmtId="0" fontId="9" fillId="0" borderId="61" xfId="0" applyFont="1" applyBorder="1" applyAlignment="1" applyProtection="1">
      <alignment vertical="center" wrapText="1"/>
      <protection locked="0"/>
    </xf>
    <xf numFmtId="0" fontId="14" fillId="0" borderId="21" xfId="0" applyFont="1" applyBorder="1" applyAlignment="1" applyProtection="1">
      <alignment vertical="top" wrapText="1"/>
      <protection locked="0"/>
    </xf>
    <xf numFmtId="0" fontId="9" fillId="0" borderId="49" xfId="0" applyFont="1" applyBorder="1" applyAlignment="1" applyProtection="1">
      <alignment vertical="center" wrapText="1"/>
    </xf>
    <xf numFmtId="0" fontId="14" fillId="0" borderId="50" xfId="0" applyFont="1" applyBorder="1" applyAlignment="1" applyProtection="1">
      <alignment vertical="top" wrapText="1"/>
    </xf>
    <xf numFmtId="0" fontId="14" fillId="0" borderId="183" xfId="0" applyFont="1" applyBorder="1" applyAlignment="1" applyProtection="1">
      <alignment vertical="top" wrapText="1"/>
    </xf>
    <xf numFmtId="0" fontId="14" fillId="0" borderId="168" xfId="0" applyFont="1" applyBorder="1" applyAlignment="1" applyProtection="1">
      <alignment vertical="top" wrapText="1"/>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61"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wrapText="1"/>
      <protection locked="0"/>
    </xf>
    <xf numFmtId="0" fontId="9" fillId="3" borderId="61" xfId="0" applyFont="1" applyFill="1" applyBorder="1" applyAlignment="1" applyProtection="1">
      <alignment horizontal="center" vertical="center" wrapText="1"/>
      <protection locked="0"/>
    </xf>
    <xf numFmtId="183" fontId="9" fillId="0" borderId="1" xfId="0" applyNumberFormat="1" applyFont="1" applyBorder="1" applyProtection="1">
      <alignment vertical="center"/>
      <protection locked="0"/>
    </xf>
    <xf numFmtId="3" fontId="9" fillId="0" borderId="40" xfId="0" applyNumberFormat="1" applyFont="1" applyBorder="1" applyAlignment="1" applyProtection="1">
      <alignment horizontal="right" vertical="center"/>
      <protection locked="0"/>
    </xf>
    <xf numFmtId="0" fontId="9" fillId="0" borderId="40" xfId="0" applyFont="1" applyBorder="1" applyAlignment="1" applyProtection="1">
      <alignment horizontal="center" vertical="center" wrapText="1"/>
      <protection locked="0"/>
    </xf>
    <xf numFmtId="0" fontId="9" fillId="0" borderId="40" xfId="0" applyNumberFormat="1" applyFont="1" applyBorder="1" applyAlignment="1" applyProtection="1">
      <alignment horizontal="right" vertical="center"/>
      <protection locked="0"/>
    </xf>
    <xf numFmtId="0" fontId="9" fillId="0" borderId="40" xfId="0" applyFont="1" applyBorder="1" applyAlignment="1" applyProtection="1">
      <alignment horizontal="left" vertical="center" wrapText="1"/>
      <protection locked="0"/>
    </xf>
    <xf numFmtId="0" fontId="9" fillId="0" borderId="57" xfId="0" applyFont="1" applyFill="1" applyBorder="1" applyAlignment="1" applyProtection="1">
      <alignment horizontal="left" vertical="center" wrapText="1"/>
      <protection locked="0"/>
    </xf>
    <xf numFmtId="3" fontId="9" fillId="0" borderId="57" xfId="0" applyNumberFormat="1" applyFont="1" applyBorder="1" applyAlignment="1" applyProtection="1">
      <alignment horizontal="right" vertical="center"/>
      <protection locked="0"/>
    </xf>
    <xf numFmtId="0" fontId="9" fillId="0" borderId="57" xfId="0" applyFont="1" applyBorder="1" applyAlignment="1" applyProtection="1">
      <alignment horizontal="center" vertical="center" wrapText="1"/>
      <protection locked="0"/>
    </xf>
    <xf numFmtId="0" fontId="9" fillId="0" borderId="57" xfId="0" applyNumberFormat="1" applyFont="1" applyBorder="1" applyAlignment="1" applyProtection="1">
      <alignment horizontal="right" vertical="center"/>
      <protection locked="0"/>
    </xf>
    <xf numFmtId="0" fontId="9" fillId="0" borderId="5" xfId="0" applyFont="1" applyBorder="1" applyProtection="1">
      <alignment vertical="center"/>
      <protection locked="0"/>
    </xf>
    <xf numFmtId="0" fontId="14" fillId="0" borderId="32"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176" fontId="14" fillId="0" borderId="53" xfId="0" applyNumberFormat="1" applyFont="1" applyFill="1" applyBorder="1" applyAlignment="1" applyProtection="1">
      <alignment horizontal="center" vertical="center" wrapText="1"/>
    </xf>
    <xf numFmtId="3" fontId="14" fillId="0" borderId="53" xfId="0" applyNumberFormat="1" applyFont="1" applyFill="1" applyBorder="1" applyAlignment="1" applyProtection="1">
      <alignment horizontal="right" vertical="center"/>
    </xf>
    <xf numFmtId="0" fontId="14" fillId="0" borderId="53" xfId="0" applyFont="1" applyFill="1" applyBorder="1" applyAlignment="1" applyProtection="1">
      <alignment horizontal="center" vertical="center" wrapText="1"/>
    </xf>
    <xf numFmtId="0" fontId="14" fillId="0" borderId="53" xfId="0" applyNumberFormat="1" applyFont="1" applyFill="1" applyBorder="1" applyAlignment="1" applyProtection="1">
      <alignment horizontal="left" vertical="center"/>
    </xf>
    <xf numFmtId="183" fontId="9" fillId="0" borderId="1" xfId="0" applyNumberFormat="1" applyFont="1" applyBorder="1" applyProtection="1">
      <alignment vertical="center"/>
    </xf>
    <xf numFmtId="0" fontId="14" fillId="0" borderId="53" xfId="0" applyFont="1" applyFill="1" applyBorder="1" applyAlignment="1" applyProtection="1">
      <alignment horizontal="left" vertical="center" wrapText="1"/>
    </xf>
    <xf numFmtId="176" fontId="14" fillId="0" borderId="49" xfId="0" applyNumberFormat="1" applyFont="1" applyFill="1" applyBorder="1" applyAlignment="1" applyProtection="1">
      <alignment horizontal="center" vertical="center" wrapText="1"/>
    </xf>
    <xf numFmtId="3" fontId="9" fillId="0" borderId="53" xfId="0" applyNumberFormat="1" applyFont="1" applyFill="1" applyBorder="1" applyAlignment="1" applyProtection="1">
      <alignment horizontal="right" vertical="center"/>
    </xf>
    <xf numFmtId="0" fontId="9" fillId="0" borderId="53" xfId="0" applyFont="1" applyFill="1" applyBorder="1" applyAlignment="1" applyProtection="1">
      <alignment horizontal="center" vertical="center" wrapText="1"/>
    </xf>
    <xf numFmtId="0" fontId="9" fillId="0" borderId="53" xfId="0" applyNumberFormat="1" applyFont="1" applyFill="1" applyBorder="1" applyAlignment="1" applyProtection="1">
      <alignment horizontal="right" vertical="center"/>
    </xf>
    <xf numFmtId="0" fontId="9" fillId="0" borderId="40" xfId="0" applyFont="1" applyFill="1" applyBorder="1" applyAlignment="1" applyProtection="1">
      <alignment horizontal="left" vertical="center" wrapText="1"/>
    </xf>
    <xf numFmtId="176" fontId="9" fillId="0" borderId="42" xfId="0" applyNumberFormat="1" applyFont="1" applyFill="1" applyBorder="1" applyAlignment="1" applyProtection="1">
      <alignment horizontal="center" vertical="center" wrapText="1"/>
    </xf>
    <xf numFmtId="0" fontId="14" fillId="0" borderId="49" xfId="0" applyFont="1" applyFill="1" applyBorder="1" applyAlignment="1" applyProtection="1">
      <alignment horizontal="left" vertical="center" wrapText="1"/>
    </xf>
    <xf numFmtId="3" fontId="9" fillId="0" borderId="49" xfId="0" applyNumberFormat="1" applyFont="1" applyFill="1" applyBorder="1" applyAlignment="1" applyProtection="1">
      <alignment horizontal="right" vertical="center"/>
    </xf>
    <xf numFmtId="0" fontId="9" fillId="0" borderId="49" xfId="0" applyFont="1" applyFill="1" applyBorder="1" applyAlignment="1" applyProtection="1">
      <alignment horizontal="center" vertical="center" wrapText="1"/>
    </xf>
    <xf numFmtId="0" fontId="9" fillId="0" borderId="49" xfId="0" applyNumberFormat="1" applyFont="1" applyFill="1" applyBorder="1" applyAlignment="1" applyProtection="1">
      <alignment horizontal="right" vertical="center"/>
    </xf>
    <xf numFmtId="3" fontId="14" fillId="0" borderId="54" xfId="0" applyNumberFormat="1" applyFont="1" applyFill="1" applyBorder="1" applyAlignment="1" applyProtection="1">
      <alignment horizontal="right" vertical="center"/>
    </xf>
    <xf numFmtId="3" fontId="9" fillId="0" borderId="71" xfId="0" applyNumberFormat="1" applyFont="1" applyFill="1" applyBorder="1" applyAlignment="1" applyProtection="1">
      <alignment horizontal="right" vertical="center"/>
    </xf>
    <xf numFmtId="3" fontId="9" fillId="0" borderId="54" xfId="0" applyNumberFormat="1" applyFont="1" applyFill="1" applyBorder="1" applyAlignment="1" applyProtection="1">
      <alignment horizontal="right" vertical="center"/>
    </xf>
    <xf numFmtId="3" fontId="9" fillId="0" borderId="50" xfId="0" applyNumberFormat="1" applyFont="1" applyFill="1" applyBorder="1" applyAlignment="1" applyProtection="1">
      <alignment horizontal="right" vertical="center"/>
    </xf>
    <xf numFmtId="3" fontId="9" fillId="0" borderId="46" xfId="0" applyNumberFormat="1" applyFont="1" applyFill="1" applyBorder="1" applyAlignment="1" applyProtection="1">
      <alignment horizontal="right" vertical="center"/>
    </xf>
    <xf numFmtId="178" fontId="14" fillId="0" borderId="64" xfId="0" applyNumberFormat="1" applyFont="1" applyFill="1" applyBorder="1" applyAlignment="1" applyProtection="1">
      <alignment horizontal="center" vertical="center"/>
    </xf>
    <xf numFmtId="178" fontId="9" fillId="0" borderId="72" xfId="0" applyNumberFormat="1" applyFont="1" applyFill="1" applyBorder="1" applyAlignment="1" applyProtection="1">
      <alignment horizontal="center" vertical="center"/>
    </xf>
    <xf numFmtId="4" fontId="9" fillId="0" borderId="64" xfId="0" applyNumberFormat="1" applyFont="1" applyFill="1" applyBorder="1" applyAlignment="1" applyProtection="1">
      <alignment horizontal="center" vertical="center"/>
    </xf>
    <xf numFmtId="4" fontId="9" fillId="0" borderId="72" xfId="0" applyNumberFormat="1" applyFont="1" applyFill="1" applyBorder="1" applyAlignment="1" applyProtection="1">
      <alignment horizontal="center" vertical="center"/>
    </xf>
    <xf numFmtId="4" fontId="9" fillId="0" borderId="168" xfId="0" applyNumberFormat="1" applyFont="1" applyFill="1" applyBorder="1" applyAlignment="1" applyProtection="1">
      <alignment horizontal="center" vertical="center"/>
    </xf>
    <xf numFmtId="4" fontId="9" fillId="0" borderId="47"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46" fillId="7" borderId="129" xfId="0" applyFont="1" applyFill="1" applyBorder="1" applyAlignment="1" applyProtection="1">
      <alignment horizontal="center" vertical="center"/>
      <protection locked="0"/>
    </xf>
    <xf numFmtId="0" fontId="46" fillId="7" borderId="17" xfId="0" applyFont="1" applyFill="1" applyBorder="1" applyAlignment="1" applyProtection="1">
      <alignment horizontal="center" vertical="center"/>
      <protection locked="0"/>
    </xf>
    <xf numFmtId="0" fontId="46" fillId="7" borderId="167" xfId="0" applyFont="1" applyFill="1" applyBorder="1" applyAlignment="1" applyProtection="1">
      <alignment horizontal="center" vertical="center"/>
      <protection locked="0"/>
    </xf>
    <xf numFmtId="0" fontId="47" fillId="7" borderId="151" xfId="0" applyFont="1" applyFill="1" applyBorder="1" applyAlignment="1" applyProtection="1">
      <alignment horizontal="center" vertical="center"/>
      <protection locked="0"/>
    </xf>
    <xf numFmtId="0" fontId="47" fillId="7" borderId="33" xfId="0" applyFont="1" applyFill="1" applyBorder="1" applyAlignment="1" applyProtection="1">
      <alignment horizontal="center" vertical="center"/>
      <protection locked="0"/>
    </xf>
    <xf numFmtId="0" fontId="47" fillId="7" borderId="36" xfId="0" applyFont="1" applyFill="1" applyBorder="1" applyAlignment="1" applyProtection="1">
      <alignment horizontal="center" vertical="center"/>
      <protection locked="0"/>
    </xf>
    <xf numFmtId="0" fontId="9" fillId="3" borderId="160" xfId="0" applyFont="1" applyFill="1" applyBorder="1" applyAlignment="1" applyProtection="1">
      <alignment horizontal="center" vertical="center"/>
      <protection locked="0"/>
    </xf>
    <xf numFmtId="0" fontId="14" fillId="3" borderId="152" xfId="0" applyFont="1" applyFill="1" applyBorder="1" applyAlignment="1" applyProtection="1">
      <alignment horizontal="center" vertical="center"/>
      <protection locked="0"/>
    </xf>
    <xf numFmtId="0" fontId="14" fillId="3" borderId="63"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9" fillId="3" borderId="160" xfId="0" applyFont="1" applyFill="1" applyBorder="1" applyAlignment="1" applyProtection="1">
      <alignment horizontal="center" vertical="center" wrapText="1"/>
      <protection locked="0"/>
    </xf>
    <xf numFmtId="0" fontId="14" fillId="3" borderId="15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3" fontId="14" fillId="0" borderId="163" xfId="0" applyNumberFormat="1" applyFont="1" applyFill="1" applyBorder="1" applyAlignment="1" applyProtection="1">
      <alignment horizontal="right" vertical="center"/>
      <protection locked="0"/>
    </xf>
    <xf numFmtId="3" fontId="14" fillId="0" borderId="164" xfId="0" applyNumberFormat="1" applyFont="1" applyFill="1" applyBorder="1" applyAlignment="1" applyProtection="1">
      <alignment horizontal="right" vertical="center"/>
      <protection locked="0"/>
    </xf>
    <xf numFmtId="0" fontId="4" fillId="0" borderId="46" xfId="0" applyFont="1" applyFill="1" applyBorder="1" applyAlignment="1" applyProtection="1">
      <alignment horizontal="left" vertical="center" indent="1"/>
      <protection locked="0"/>
    </xf>
    <xf numFmtId="0" fontId="31" fillId="0" borderId="83" xfId="0" applyNumberFormat="1" applyFont="1" applyFill="1" applyBorder="1" applyAlignment="1" applyProtection="1">
      <alignment horizontal="left" vertical="center" shrinkToFit="1"/>
      <protection locked="0"/>
    </xf>
    <xf numFmtId="3" fontId="14" fillId="0" borderId="165" xfId="0" applyNumberFormat="1" applyFont="1" applyFill="1" applyBorder="1" applyAlignment="1" applyProtection="1">
      <alignment horizontal="right" vertical="center"/>
      <protection locked="0"/>
    </xf>
    <xf numFmtId="182" fontId="31" fillId="0" borderId="83" xfId="0" applyNumberFormat="1" applyFont="1" applyFill="1" applyBorder="1" applyAlignment="1" applyProtection="1">
      <alignment horizontal="left" vertical="center" shrinkToFit="1"/>
      <protection locked="0"/>
    </xf>
    <xf numFmtId="0" fontId="14" fillId="0" borderId="46" xfId="0" applyNumberFormat="1" applyFont="1" applyFill="1" applyBorder="1" applyAlignment="1" applyProtection="1">
      <alignment horizontal="left" vertical="center" wrapText="1"/>
      <protection locked="0"/>
    </xf>
    <xf numFmtId="0" fontId="14" fillId="0" borderId="47" xfId="0" applyNumberFormat="1" applyFont="1" applyFill="1" applyBorder="1" applyAlignment="1" applyProtection="1">
      <alignment horizontal="left" vertical="center" wrapText="1"/>
      <protection locked="0"/>
    </xf>
    <xf numFmtId="3" fontId="15" fillId="5" borderId="161" xfId="0" applyNumberFormat="1" applyFont="1" applyFill="1" applyBorder="1" applyAlignment="1" applyProtection="1">
      <alignment horizontal="right" vertical="center"/>
    </xf>
    <xf numFmtId="0" fontId="20" fillId="5" borderId="154" xfId="0" applyFont="1" applyFill="1" applyBorder="1" applyAlignment="1" applyProtection="1">
      <alignment horizontal="center" vertical="center"/>
    </xf>
    <xf numFmtId="0" fontId="19" fillId="5" borderId="56" xfId="0" applyFont="1" applyFill="1" applyBorder="1" applyAlignment="1" applyProtection="1">
      <alignment horizontal="center" vertical="center"/>
    </xf>
    <xf numFmtId="3" fontId="14" fillId="0" borderId="162" xfId="0" applyNumberFormat="1" applyFont="1" applyFill="1" applyBorder="1" applyAlignment="1" applyProtection="1">
      <alignment horizontal="right" vertical="center"/>
    </xf>
    <xf numFmtId="3" fontId="14" fillId="0" borderId="163" xfId="0" applyNumberFormat="1" applyFont="1" applyFill="1" applyBorder="1" applyAlignment="1" applyProtection="1">
      <alignment horizontal="right" vertical="center"/>
    </xf>
    <xf numFmtId="3" fontId="14" fillId="0" borderId="164" xfId="0" applyNumberFormat="1" applyFont="1" applyFill="1" applyBorder="1" applyAlignment="1" applyProtection="1">
      <alignment horizontal="right" vertical="center"/>
    </xf>
    <xf numFmtId="3" fontId="14" fillId="0" borderId="55" xfId="0" applyNumberFormat="1" applyFont="1" applyFill="1" applyBorder="1" applyAlignment="1" applyProtection="1">
      <alignment horizontal="right" vertical="center"/>
    </xf>
    <xf numFmtId="3" fontId="14" fillId="0" borderId="165" xfId="0" applyNumberFormat="1" applyFont="1" applyFill="1" applyBorder="1" applyAlignment="1" applyProtection="1">
      <alignment horizontal="right" vertical="center"/>
    </xf>
    <xf numFmtId="3" fontId="14" fillId="0" borderId="166" xfId="0" applyNumberFormat="1" applyFont="1" applyFill="1" applyBorder="1" applyAlignment="1" applyProtection="1">
      <alignment horizontal="right" vertical="center"/>
    </xf>
    <xf numFmtId="176" fontId="9" fillId="0" borderId="155" xfId="0" applyNumberFormat="1" applyFont="1" applyFill="1" applyBorder="1" applyAlignment="1" applyProtection="1">
      <alignment horizontal="center" vertical="center" wrapText="1"/>
    </xf>
    <xf numFmtId="176" fontId="15" fillId="0" borderId="156" xfId="0" applyNumberFormat="1" applyFont="1" applyFill="1" applyBorder="1" applyAlignment="1" applyProtection="1">
      <alignment horizontal="center" vertical="center" wrapText="1"/>
    </xf>
    <xf numFmtId="176" fontId="15" fillId="0" borderId="157" xfId="0" applyNumberFormat="1" applyFont="1" applyFill="1" applyBorder="1" applyAlignment="1" applyProtection="1">
      <alignment horizontal="center" vertical="center" wrapText="1"/>
    </xf>
    <xf numFmtId="176" fontId="15" fillId="0" borderId="158" xfId="0" applyNumberFormat="1" applyFont="1" applyFill="1" applyBorder="1" applyAlignment="1" applyProtection="1">
      <alignment horizontal="center" vertical="center" wrapText="1"/>
    </xf>
    <xf numFmtId="176" fontId="9" fillId="0" borderId="159" xfId="0" applyNumberFormat="1" applyFont="1" applyFill="1" applyBorder="1" applyAlignment="1" applyProtection="1">
      <alignment horizontal="center" vertical="center" wrapText="1"/>
    </xf>
    <xf numFmtId="0" fontId="9" fillId="3" borderId="17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7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29" xfId="0" applyFont="1" applyFill="1" applyBorder="1" applyAlignment="1" applyProtection="1">
      <alignment horizontal="center" vertical="center" wrapText="1"/>
      <protection locked="0"/>
    </xf>
    <xf numFmtId="0" fontId="9" fillId="3" borderId="173" xfId="0" applyFont="1" applyFill="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9" fillId="2" borderId="147"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protection locked="0"/>
    </xf>
    <xf numFmtId="38" fontId="9" fillId="0" borderId="0" xfId="3" applyFont="1" applyProtection="1">
      <alignment vertical="center"/>
      <protection locked="0"/>
    </xf>
    <xf numFmtId="0" fontId="9" fillId="3" borderId="14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protection locked="0"/>
    </xf>
    <xf numFmtId="0" fontId="9" fillId="3" borderId="77" xfId="0" applyFont="1" applyFill="1" applyBorder="1" applyAlignment="1" applyProtection="1">
      <alignment horizontal="center" vertical="center" wrapText="1"/>
      <protection locked="0"/>
    </xf>
    <xf numFmtId="0" fontId="9" fillId="3" borderId="127"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protection locked="0"/>
    </xf>
    <xf numFmtId="0" fontId="9" fillId="3" borderId="141" xfId="0" applyFont="1" applyFill="1" applyBorder="1" applyAlignment="1" applyProtection="1">
      <alignment horizontal="center" vertical="center"/>
      <protection locked="0"/>
    </xf>
    <xf numFmtId="0" fontId="9" fillId="3" borderId="7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protection locked="0"/>
    </xf>
    <xf numFmtId="41" fontId="9" fillId="0" borderId="10" xfId="0" applyNumberFormat="1" applyFont="1" applyFill="1" applyBorder="1" applyAlignment="1" applyProtection="1">
      <alignment vertical="center"/>
      <protection locked="0"/>
    </xf>
    <xf numFmtId="41" fontId="9" fillId="0" borderId="11" xfId="0" applyNumberFormat="1" applyFont="1" applyFill="1" applyBorder="1" applyAlignment="1" applyProtection="1">
      <alignment vertical="center"/>
      <protection locked="0"/>
    </xf>
    <xf numFmtId="41" fontId="9" fillId="0" borderId="31" xfId="0" applyNumberFormat="1" applyFont="1" applyFill="1" applyBorder="1" applyAlignment="1" applyProtection="1">
      <alignment vertical="center"/>
      <protection locked="0"/>
    </xf>
    <xf numFmtId="0" fontId="9" fillId="0" borderId="65" xfId="0" applyFont="1" applyBorder="1" applyAlignment="1" applyProtection="1">
      <alignment horizontal="center" vertical="center" wrapText="1"/>
      <protection locked="0"/>
    </xf>
    <xf numFmtId="41" fontId="9" fillId="0" borderId="148" xfId="0" applyNumberFormat="1" applyFont="1" applyFill="1" applyBorder="1" applyAlignment="1" applyProtection="1">
      <alignment vertical="center"/>
      <protection locked="0"/>
    </xf>
    <xf numFmtId="41" fontId="9" fillId="0" borderId="149" xfId="0" applyNumberFormat="1" applyFont="1" applyFill="1" applyBorder="1" applyAlignment="1" applyProtection="1">
      <alignment vertical="center"/>
      <protection locked="0"/>
    </xf>
    <xf numFmtId="41" fontId="9" fillId="0" borderId="150" xfId="0" applyNumberFormat="1" applyFont="1" applyFill="1" applyBorder="1" applyAlignment="1" applyProtection="1">
      <alignment vertical="center"/>
      <protection locked="0"/>
    </xf>
    <xf numFmtId="41" fontId="9" fillId="0" borderId="184" xfId="0" applyNumberFormat="1" applyFont="1" applyFill="1" applyBorder="1" applyAlignment="1" applyProtection="1">
      <alignment vertical="center"/>
      <protection locked="0"/>
    </xf>
    <xf numFmtId="41" fontId="9" fillId="0" borderId="185" xfId="0" applyNumberFormat="1" applyFont="1" applyFill="1" applyBorder="1" applyAlignment="1" applyProtection="1">
      <alignment vertical="center"/>
      <protection locked="0"/>
    </xf>
    <xf numFmtId="41" fontId="9" fillId="0" borderId="186" xfId="0" applyNumberFormat="1" applyFont="1" applyFill="1" applyBorder="1" applyAlignment="1" applyProtection="1">
      <alignment vertical="center"/>
      <protection locked="0"/>
    </xf>
    <xf numFmtId="0" fontId="9" fillId="0" borderId="33" xfId="0" applyFont="1" applyBorder="1" applyProtection="1">
      <alignment vertical="center"/>
      <protection locked="0"/>
    </xf>
    <xf numFmtId="0" fontId="14" fillId="0" borderId="33" xfId="0" applyFont="1" applyFill="1" applyBorder="1" applyAlignment="1" applyProtection="1">
      <alignment vertical="center"/>
      <protection locked="0"/>
    </xf>
    <xf numFmtId="0" fontId="9" fillId="3" borderId="77" xfId="0" applyFont="1" applyFill="1" applyBorder="1" applyAlignment="1" applyProtection="1">
      <alignment horizontal="center" vertical="center"/>
      <protection locked="0"/>
    </xf>
    <xf numFmtId="0" fontId="9" fillId="3" borderId="78" xfId="0" applyFont="1" applyFill="1" applyBorder="1" applyAlignment="1" applyProtection="1">
      <alignment horizontal="center" vertical="center"/>
      <protection locked="0"/>
    </xf>
    <xf numFmtId="3" fontId="9" fillId="0" borderId="148" xfId="0" applyNumberFormat="1" applyFont="1" applyFill="1" applyBorder="1" applyAlignment="1" applyProtection="1">
      <alignment vertical="center"/>
    </xf>
    <xf numFmtId="3" fontId="9" fillId="0" borderId="149" xfId="0" applyNumberFormat="1" applyFont="1" applyFill="1" applyBorder="1" applyAlignment="1" applyProtection="1">
      <alignment vertical="center"/>
    </xf>
    <xf numFmtId="3" fontId="9" fillId="0" borderId="147" xfId="0" applyNumberFormat="1" applyFont="1" applyFill="1" applyBorder="1" applyAlignment="1" applyProtection="1">
      <alignment vertical="center" wrapText="1"/>
    </xf>
    <xf numFmtId="3" fontId="9" fillId="0" borderId="187" xfId="0" applyNumberFormat="1" applyFont="1" applyFill="1" applyBorder="1" applyAlignment="1" applyProtection="1">
      <alignment vertical="center"/>
    </xf>
    <xf numFmtId="3" fontId="9" fillId="0" borderId="145"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0" borderId="7" xfId="0" applyNumberFormat="1" applyFont="1" applyFill="1" applyBorder="1" applyAlignment="1" applyProtection="1">
      <alignment vertical="center" wrapText="1"/>
    </xf>
    <xf numFmtId="3" fontId="9" fillId="0" borderId="174" xfId="0" applyNumberFormat="1" applyFont="1" applyFill="1" applyBorder="1" applyAlignment="1" applyProtection="1">
      <alignment vertical="center"/>
    </xf>
    <xf numFmtId="3" fontId="9" fillId="0" borderId="66" xfId="0" applyNumberFormat="1" applyFont="1" applyFill="1" applyBorder="1" applyAlignment="1" applyProtection="1">
      <alignment vertical="center"/>
    </xf>
    <xf numFmtId="0" fontId="9" fillId="2" borderId="7" xfId="0" applyFont="1" applyFill="1" applyBorder="1" applyAlignment="1" applyProtection="1">
      <alignment horizontal="center" vertical="center" shrinkToFit="1"/>
    </xf>
    <xf numFmtId="3" fontId="9" fillId="0" borderId="10" xfId="0" applyNumberFormat="1" applyFont="1" applyFill="1" applyBorder="1" applyAlignment="1" applyProtection="1">
      <alignment horizontal="right" vertical="center"/>
    </xf>
    <xf numFmtId="3" fontId="9" fillId="0" borderId="131" xfId="0" applyNumberFormat="1" applyFont="1" applyFill="1" applyBorder="1" applyAlignment="1" applyProtection="1">
      <alignment horizontal="right" vertical="center"/>
    </xf>
    <xf numFmtId="3" fontId="9" fillId="0" borderId="11" xfId="0" applyNumberFormat="1" applyFont="1" applyFill="1" applyBorder="1" applyAlignment="1" applyProtection="1">
      <alignment vertical="center"/>
    </xf>
    <xf numFmtId="3" fontId="9" fillId="0" borderId="148" xfId="0" applyNumberFormat="1" applyFont="1" applyFill="1" applyBorder="1" applyAlignment="1" applyProtection="1">
      <alignment horizontal="right" vertical="center"/>
    </xf>
    <xf numFmtId="3" fontId="9" fillId="0" borderId="146" xfId="0" applyNumberFormat="1" applyFont="1" applyFill="1" applyBorder="1" applyAlignment="1" applyProtection="1">
      <alignment horizontal="right" vertical="center"/>
    </xf>
    <xf numFmtId="3" fontId="9" fillId="0" borderId="21" xfId="0" applyNumberFormat="1" applyFont="1" applyFill="1" applyBorder="1" applyAlignment="1" applyProtection="1">
      <alignment horizontal="right" vertical="center"/>
    </xf>
    <xf numFmtId="3" fontId="9" fillId="0" borderId="132" xfId="0" applyNumberFormat="1" applyFont="1" applyFill="1" applyBorder="1" applyAlignment="1" applyProtection="1">
      <alignment horizontal="right" vertical="center"/>
    </xf>
    <xf numFmtId="184" fontId="28" fillId="8" borderId="35" xfId="0" applyNumberFormat="1" applyFont="1" applyFill="1" applyBorder="1" applyAlignment="1" applyProtection="1">
      <alignment horizontal="center" vertical="center" shrinkToFit="1"/>
    </xf>
    <xf numFmtId="184" fontId="28" fillId="8" borderId="36" xfId="0" applyNumberFormat="1" applyFont="1" applyFill="1" applyBorder="1" applyAlignment="1" applyProtection="1">
      <alignment horizontal="center" vertical="center" shrinkToFit="1"/>
    </xf>
    <xf numFmtId="0" fontId="35" fillId="0" borderId="0" xfId="0" applyFont="1" applyBorder="1" applyAlignment="1" applyProtection="1">
      <alignment vertical="center"/>
      <protection locked="0"/>
    </xf>
    <xf numFmtId="0" fontId="35" fillId="0" borderId="0" xfId="0" applyFont="1" applyBorder="1" applyAlignment="1" applyProtection="1">
      <alignment horizontal="distributed" vertical="center" justifyLastLine="1"/>
      <protection locked="0"/>
    </xf>
    <xf numFmtId="0" fontId="40" fillId="0" borderId="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9" fillId="0" borderId="0" xfId="0" applyFont="1" applyBorder="1" applyAlignment="1" applyProtection="1">
      <alignment horizontal="left" vertical="center" indent="1" shrinkToFit="1"/>
    </xf>
    <xf numFmtId="0" fontId="36" fillId="0" borderId="0" xfId="0" applyFont="1" applyBorder="1" applyAlignment="1" applyProtection="1">
      <alignment horizontal="left" vertical="center" indent="1"/>
    </xf>
    <xf numFmtId="0" fontId="9" fillId="3" borderId="25"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4" fillId="0" borderId="1" xfId="0" applyFont="1" applyBorder="1" applyAlignment="1" applyProtection="1">
      <alignment vertical="top" wrapText="1"/>
      <protection locked="0"/>
    </xf>
    <xf numFmtId="0" fontId="4" fillId="0" borderId="27" xfId="0" applyFont="1" applyBorder="1" applyAlignment="1" applyProtection="1">
      <alignment vertical="top" wrapText="1"/>
      <protection locked="0"/>
    </xf>
    <xf numFmtId="0" fontId="9" fillId="0" borderId="29" xfId="0" applyFont="1" applyFill="1" applyBorder="1" applyAlignment="1" applyProtection="1">
      <alignment horizontal="left" vertical="center" wrapText="1"/>
      <protection locked="0"/>
    </xf>
    <xf numFmtId="0" fontId="4" fillId="0" borderId="29" xfId="0" applyFont="1" applyBorder="1" applyAlignment="1" applyProtection="1">
      <alignment vertical="top" wrapText="1"/>
      <protection locked="0"/>
    </xf>
    <xf numFmtId="0" fontId="4" fillId="0" borderId="30" xfId="0" applyFont="1" applyBorder="1" applyAlignment="1" applyProtection="1">
      <alignment vertical="top" wrapText="1"/>
      <protection locked="0"/>
    </xf>
    <xf numFmtId="176" fontId="9" fillId="0" borderId="25" xfId="0" applyNumberFormat="1"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24" fillId="0" borderId="0" xfId="0" applyFont="1" applyAlignment="1" applyProtection="1">
      <alignment horizontal="center" vertical="center"/>
      <protection locked="0"/>
    </xf>
    <xf numFmtId="0" fontId="2" fillId="3" borderId="129"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4" fillId="3" borderId="129" xfId="0" applyFont="1" applyFill="1" applyBorder="1" applyAlignment="1" applyProtection="1">
      <alignment horizontal="center" vertical="center" wrapText="1"/>
      <protection locked="0"/>
    </xf>
    <xf numFmtId="0" fontId="24" fillId="3" borderId="19" xfId="0" applyFont="1" applyFill="1" applyBorder="1" applyAlignment="1" applyProtection="1">
      <alignment horizontal="center" vertical="center" wrapText="1"/>
      <protection locked="0"/>
    </xf>
    <xf numFmtId="0" fontId="24" fillId="3" borderId="73" xfId="0" applyFont="1" applyFill="1" applyBorder="1" applyAlignment="1" applyProtection="1">
      <alignment horizontal="center" vertical="center"/>
      <protection locked="0"/>
    </xf>
    <xf numFmtId="0" fontId="24" fillId="3" borderId="74" xfId="0" applyFont="1" applyFill="1" applyBorder="1" applyAlignment="1" applyProtection="1">
      <alignment horizontal="center" vertical="center"/>
      <protection locked="0"/>
    </xf>
    <xf numFmtId="0" fontId="24" fillId="3" borderId="94"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24" fillId="3" borderId="28" xfId="0" applyFont="1" applyFill="1" applyBorder="1" applyAlignment="1" applyProtection="1">
      <alignment horizontal="center" vertical="center" wrapText="1"/>
      <protection locked="0"/>
    </xf>
    <xf numFmtId="0" fontId="24" fillId="3" borderId="30" xfId="0" applyFont="1" applyFill="1" applyBorder="1" applyAlignment="1" applyProtection="1">
      <alignment horizontal="center" vertical="center" wrapText="1"/>
      <protection locked="0"/>
    </xf>
    <xf numFmtId="0" fontId="9" fillId="0" borderId="193" xfId="0" applyFont="1" applyFill="1" applyBorder="1" applyAlignment="1" applyProtection="1">
      <alignment horizontal="center" vertical="center"/>
      <protection locked="0"/>
    </xf>
    <xf numFmtId="3" fontId="48" fillId="0" borderId="44" xfId="0" applyNumberFormat="1" applyFont="1" applyFill="1" applyBorder="1" applyAlignment="1" applyProtection="1">
      <alignment horizontal="center" vertical="center" wrapText="1"/>
      <protection locked="0"/>
    </xf>
    <xf numFmtId="3" fontId="48" fillId="0" borderId="56" xfId="0" applyNumberFormat="1" applyFont="1" applyFill="1" applyBorder="1" applyAlignment="1" applyProtection="1">
      <alignment horizontal="center" vertical="center" wrapText="1"/>
      <protection locked="0"/>
    </xf>
    <xf numFmtId="3" fontId="48" fillId="0" borderId="194" xfId="0" applyNumberFormat="1" applyFont="1" applyFill="1" applyBorder="1" applyAlignment="1" applyProtection="1">
      <alignment horizontal="center" vertical="center" wrapText="1"/>
      <protection locked="0"/>
    </xf>
    <xf numFmtId="0" fontId="9" fillId="0" borderId="85" xfId="0" applyFont="1" applyFill="1" applyBorder="1" applyAlignment="1" applyProtection="1">
      <alignment vertical="center" wrapText="1"/>
      <protection locked="0"/>
    </xf>
    <xf numFmtId="0" fontId="9" fillId="0" borderId="196" xfId="0" applyFont="1" applyFill="1" applyBorder="1" applyAlignment="1" applyProtection="1">
      <alignment vertical="center" wrapText="1"/>
      <protection locked="0"/>
    </xf>
    <xf numFmtId="0" fontId="9" fillId="0" borderId="86" xfId="0" applyFont="1" applyFill="1" applyBorder="1" applyAlignment="1" applyProtection="1">
      <alignment vertical="center" wrapText="1"/>
      <protection locked="0"/>
    </xf>
    <xf numFmtId="3" fontId="9" fillId="0" borderId="37"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3" fontId="9" fillId="0" borderId="27" xfId="0" applyNumberFormat="1" applyFont="1" applyFill="1" applyBorder="1" applyAlignment="1" applyProtection="1">
      <alignment horizontal="right" vertical="center"/>
      <protection locked="0"/>
    </xf>
    <xf numFmtId="0" fontId="9" fillId="0" borderId="73" xfId="0" applyFont="1" applyFill="1" applyBorder="1" applyAlignment="1" applyProtection="1">
      <alignment vertical="center" wrapText="1"/>
      <protection locked="0"/>
    </xf>
    <xf numFmtId="0" fontId="9" fillId="0" borderId="74" xfId="0" applyFont="1" applyFill="1" applyBorder="1" applyAlignment="1" applyProtection="1">
      <alignment vertical="center" wrapText="1"/>
      <protection locked="0"/>
    </xf>
    <xf numFmtId="0" fontId="9" fillId="0" borderId="94" xfId="0" applyFont="1" applyFill="1" applyBorder="1" applyAlignment="1" applyProtection="1">
      <alignment vertical="center" wrapText="1"/>
      <protection locked="0"/>
    </xf>
    <xf numFmtId="3" fontId="9" fillId="0" borderId="30" xfId="0" applyNumberFormat="1" applyFont="1" applyFill="1" applyBorder="1" applyAlignment="1" applyProtection="1">
      <alignment horizontal="right" vertical="center"/>
      <protection locked="0"/>
    </xf>
    <xf numFmtId="0" fontId="61" fillId="0" borderId="0" xfId="0" applyFont="1" applyProtection="1">
      <alignment vertical="center"/>
      <protection locked="0"/>
    </xf>
    <xf numFmtId="0" fontId="9" fillId="3" borderId="38"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wrapText="1"/>
      <protection locked="0"/>
    </xf>
    <xf numFmtId="0" fontId="9" fillId="3" borderId="66" xfId="0" applyFont="1" applyFill="1" applyBorder="1" applyAlignment="1" applyProtection="1">
      <alignment horizontal="center" vertical="center"/>
      <protection locked="0"/>
    </xf>
    <xf numFmtId="0" fontId="2" fillId="3" borderId="181" xfId="0" applyFont="1" applyFill="1" applyBorder="1" applyAlignment="1" applyProtection="1">
      <alignment horizontal="center" vertical="center" wrapText="1"/>
      <protection locked="0"/>
    </xf>
    <xf numFmtId="0" fontId="24" fillId="3" borderId="75"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wrapText="1"/>
      <protection locked="0"/>
    </xf>
    <xf numFmtId="0" fontId="9" fillId="0" borderId="18"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23" xfId="0" applyFont="1" applyFill="1" applyBorder="1" applyAlignment="1" applyProtection="1">
      <alignment vertical="top" wrapText="1"/>
      <protection locked="0"/>
    </xf>
    <xf numFmtId="0" fontId="9" fillId="0" borderId="24" xfId="0" applyFont="1" applyFill="1" applyBorder="1" applyAlignment="1" applyProtection="1">
      <alignment vertical="top" wrapText="1"/>
      <protection locked="0"/>
    </xf>
    <xf numFmtId="0" fontId="9" fillId="0" borderId="63"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0" borderId="27" xfId="0" applyFont="1" applyFill="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28"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3" xfId="0" applyFont="1" applyBorder="1" applyAlignment="1" applyProtection="1">
      <alignment vertical="top" wrapText="1"/>
      <protection locked="0"/>
    </xf>
    <xf numFmtId="0" fontId="9" fillId="0" borderId="29" xfId="0" applyFont="1" applyFill="1" applyBorder="1" applyAlignment="1" applyProtection="1">
      <alignment vertical="top" wrapText="1"/>
      <protection locked="0"/>
    </xf>
    <xf numFmtId="0" fontId="9" fillId="0" borderId="30" xfId="0" applyFont="1" applyFill="1" applyBorder="1" applyAlignment="1" applyProtection="1">
      <alignment vertical="top" wrapText="1"/>
      <protection locked="0"/>
    </xf>
    <xf numFmtId="0" fontId="9" fillId="0" borderId="94" xfId="0" applyFont="1" applyBorder="1" applyAlignment="1" applyProtection="1">
      <alignment vertical="top" wrapText="1"/>
      <protection locked="0"/>
    </xf>
    <xf numFmtId="3" fontId="9" fillId="0" borderId="44" xfId="0" applyNumberFormat="1" applyFont="1" applyFill="1" applyBorder="1" applyAlignment="1" applyProtection="1">
      <alignment vertical="center"/>
    </xf>
    <xf numFmtId="183" fontId="9" fillId="0" borderId="193" xfId="0" applyNumberFormat="1" applyFont="1" applyFill="1" applyBorder="1" applyAlignment="1" applyProtection="1">
      <alignment vertical="center"/>
    </xf>
    <xf numFmtId="183" fontId="9" fillId="0" borderId="195" xfId="0" applyNumberFormat="1" applyFont="1" applyFill="1" applyBorder="1" applyAlignment="1" applyProtection="1">
      <alignment vertical="center"/>
    </xf>
    <xf numFmtId="3" fontId="9" fillId="0" borderId="193" xfId="0" applyNumberFormat="1" applyFont="1" applyFill="1" applyBorder="1" applyAlignment="1" applyProtection="1">
      <alignment vertical="center"/>
    </xf>
    <xf numFmtId="3" fontId="9" fillId="0" borderId="195" xfId="0" applyNumberFormat="1" applyFont="1" applyFill="1" applyBorder="1" applyAlignment="1" applyProtection="1">
      <alignment vertical="center"/>
    </xf>
    <xf numFmtId="3" fontId="9" fillId="0" borderId="77" xfId="0" applyNumberFormat="1" applyFont="1" applyFill="1" applyBorder="1" applyAlignment="1" applyProtection="1">
      <alignment horizontal="center" vertical="center" wrapText="1"/>
    </xf>
    <xf numFmtId="3" fontId="9" fillId="0" borderId="77" xfId="0" applyNumberFormat="1" applyFont="1" applyFill="1" applyBorder="1" applyAlignment="1" applyProtection="1">
      <alignment horizontal="right" vertical="center"/>
    </xf>
    <xf numFmtId="183" fontId="9" fillId="0" borderId="26" xfId="0" applyNumberFormat="1" applyFont="1" applyFill="1" applyBorder="1" applyAlignment="1" applyProtection="1">
      <alignment horizontal="right" vertical="center"/>
    </xf>
    <xf numFmtId="183" fontId="9" fillId="0" borderId="37" xfId="0" applyNumberFormat="1" applyFont="1" applyFill="1" applyBorder="1" applyAlignment="1" applyProtection="1">
      <alignment horizontal="right" vertical="center"/>
    </xf>
    <xf numFmtId="3" fontId="9" fillId="0" borderId="26" xfId="0" applyNumberFormat="1" applyFont="1" applyFill="1" applyBorder="1" applyAlignment="1" applyProtection="1">
      <alignment horizontal="right" vertical="center"/>
    </xf>
    <xf numFmtId="3" fontId="9" fillId="0" borderId="10" xfId="0" applyNumberFormat="1" applyFont="1" applyFill="1" applyBorder="1" applyAlignment="1" applyProtection="1">
      <alignment horizontal="center" vertical="center" wrapText="1"/>
    </xf>
    <xf numFmtId="183" fontId="9" fillId="0" borderId="25" xfId="0" applyNumberFormat="1" applyFont="1" applyFill="1" applyBorder="1" applyAlignment="1" applyProtection="1">
      <alignment horizontal="right" vertical="center"/>
    </xf>
    <xf numFmtId="183" fontId="9" fillId="0" borderId="27" xfId="0" applyNumberFormat="1" applyFont="1" applyFill="1" applyBorder="1" applyAlignment="1" applyProtection="1">
      <alignment horizontal="right" vertical="center"/>
    </xf>
    <xf numFmtId="3" fontId="9" fillId="0" borderId="25" xfId="0" applyNumberFormat="1" applyFont="1" applyFill="1" applyBorder="1" applyAlignment="1" applyProtection="1">
      <alignment horizontal="right" vertical="center"/>
    </xf>
    <xf numFmtId="3" fontId="9" fillId="0" borderId="73" xfId="0" applyNumberFormat="1" applyFont="1" applyFill="1" applyBorder="1" applyAlignment="1" applyProtection="1">
      <alignment horizontal="center" vertical="center" wrapText="1"/>
    </xf>
    <xf numFmtId="3" fontId="9" fillId="0" borderId="73" xfId="0" applyNumberFormat="1" applyFont="1" applyFill="1" applyBorder="1" applyAlignment="1" applyProtection="1">
      <alignment horizontal="right" vertical="center"/>
    </xf>
    <xf numFmtId="183" fontId="9" fillId="0" borderId="28" xfId="0" applyNumberFormat="1" applyFont="1" applyFill="1" applyBorder="1" applyAlignment="1" applyProtection="1">
      <alignment horizontal="right" vertical="center"/>
    </xf>
    <xf numFmtId="183" fontId="9" fillId="0" borderId="30" xfId="0" applyNumberFormat="1" applyFont="1" applyFill="1" applyBorder="1" applyAlignment="1" applyProtection="1">
      <alignment horizontal="right" vertical="center"/>
    </xf>
    <xf numFmtId="3" fontId="9" fillId="0" borderId="28" xfId="0" applyNumberFormat="1" applyFont="1" applyFill="1" applyBorder="1" applyAlignment="1" applyProtection="1">
      <alignment horizontal="right" vertical="center"/>
    </xf>
    <xf numFmtId="176" fontId="9" fillId="0" borderId="26" xfId="0" applyNumberFormat="1" applyFont="1" applyFill="1" applyBorder="1" applyAlignment="1" applyProtection="1">
      <alignment horizontal="center" vertical="center" wrapText="1"/>
    </xf>
    <xf numFmtId="0" fontId="9" fillId="0" borderId="139" xfId="0" applyFont="1" applyBorder="1" applyAlignment="1" applyProtection="1">
      <alignment horizontal="center" vertical="center"/>
    </xf>
    <xf numFmtId="0" fontId="9" fillId="0" borderId="77" xfId="0" applyFont="1" applyBorder="1" applyAlignment="1" applyProtection="1">
      <alignment vertical="center" wrapText="1"/>
    </xf>
    <xf numFmtId="0" fontId="9" fillId="0" borderId="37" xfId="0" applyFont="1" applyBorder="1" applyAlignment="1" applyProtection="1">
      <alignment vertical="center"/>
    </xf>
    <xf numFmtId="0" fontId="9" fillId="0" borderId="10" xfId="0" applyFont="1" applyBorder="1" applyAlignment="1" applyProtection="1">
      <alignment vertical="center" wrapText="1"/>
    </xf>
    <xf numFmtId="0" fontId="9" fillId="0" borderId="27" xfId="0" applyFont="1" applyBorder="1" applyAlignment="1" applyProtection="1">
      <alignment vertical="center"/>
    </xf>
    <xf numFmtId="0" fontId="9" fillId="0" borderId="73" xfId="0" applyFont="1" applyBorder="1" applyAlignment="1" applyProtection="1">
      <alignment vertical="center" wrapText="1"/>
    </xf>
    <xf numFmtId="0" fontId="9" fillId="0" borderId="30" xfId="0" applyFont="1" applyBorder="1" applyAlignment="1" applyProtection="1">
      <alignment vertical="center"/>
    </xf>
    <xf numFmtId="0" fontId="2" fillId="3" borderId="16" xfId="0" applyFont="1" applyFill="1" applyBorder="1" applyAlignment="1" applyProtection="1">
      <alignment horizontal="center" vertical="center" wrapText="1"/>
      <protection locked="0"/>
    </xf>
    <xf numFmtId="0" fontId="24" fillId="3" borderId="68" xfId="0" applyFont="1" applyFill="1" applyBorder="1" applyAlignment="1" applyProtection="1">
      <alignment horizontal="center" vertical="center" wrapText="1"/>
      <protection locked="0"/>
    </xf>
    <xf numFmtId="0" fontId="24" fillId="3" borderId="61"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wrapText="1"/>
      <protection locked="0"/>
    </xf>
    <xf numFmtId="0" fontId="24" fillId="3" borderId="177" xfId="0" applyFont="1" applyFill="1" applyBorder="1" applyAlignment="1" applyProtection="1">
      <alignment horizontal="center" vertical="center" wrapText="1"/>
      <protection locked="0"/>
    </xf>
    <xf numFmtId="0" fontId="24" fillId="3" borderId="66" xfId="0" applyFont="1" applyFill="1" applyBorder="1" applyAlignment="1" applyProtection="1">
      <alignment horizontal="center" vertical="center" wrapText="1"/>
      <protection locked="0"/>
    </xf>
    <xf numFmtId="0" fontId="9" fillId="5" borderId="193" xfId="0" applyFont="1" applyFill="1" applyBorder="1" applyAlignment="1" applyProtection="1">
      <alignment horizontal="center" vertical="center"/>
      <protection locked="0"/>
    </xf>
    <xf numFmtId="3" fontId="48" fillId="5" borderId="44" xfId="0" applyNumberFormat="1" applyFont="1" applyFill="1" applyBorder="1" applyAlignment="1" applyProtection="1">
      <alignment horizontal="center" vertical="center" wrapText="1"/>
      <protection locked="0"/>
    </xf>
    <xf numFmtId="3" fontId="19" fillId="5" borderId="56" xfId="0" applyNumberFormat="1" applyFont="1" applyFill="1" applyBorder="1" applyAlignment="1" applyProtection="1">
      <alignment horizontal="center" vertical="center"/>
      <protection locked="0"/>
    </xf>
    <xf numFmtId="3" fontId="9" fillId="5" borderId="195" xfId="0" applyNumberFormat="1" applyFont="1" applyFill="1" applyBorder="1" applyAlignment="1" applyProtection="1">
      <alignment horizontal="right" vertical="center"/>
      <protection locked="0"/>
    </xf>
    <xf numFmtId="3" fontId="9" fillId="0" borderId="37" xfId="0" applyNumberFormat="1" applyFont="1" applyFill="1" applyBorder="1" applyAlignment="1" applyProtection="1">
      <alignment horizontal="left" vertical="center" wrapText="1"/>
      <protection locked="0"/>
    </xf>
    <xf numFmtId="3" fontId="9" fillId="0" borderId="30" xfId="0" applyNumberFormat="1" applyFont="1" applyFill="1" applyBorder="1" applyAlignment="1" applyProtection="1">
      <alignment horizontal="left" vertical="center" wrapText="1"/>
      <protection locked="0"/>
    </xf>
    <xf numFmtId="3" fontId="19" fillId="0" borderId="56" xfId="0" applyNumberFormat="1" applyFont="1" applyFill="1" applyBorder="1" applyAlignment="1" applyProtection="1">
      <alignment horizontal="center" vertical="center"/>
      <protection locked="0"/>
    </xf>
    <xf numFmtId="3" fontId="9" fillId="0" borderId="195" xfId="0" applyNumberFormat="1" applyFont="1" applyFill="1" applyBorder="1" applyAlignment="1" applyProtection="1">
      <alignment horizontal="right" vertical="center"/>
      <protection locked="0"/>
    </xf>
    <xf numFmtId="183" fontId="9" fillId="5" borderId="197" xfId="0" applyNumberFormat="1" applyFont="1" applyFill="1" applyBorder="1" applyAlignment="1" applyProtection="1">
      <alignment vertical="center"/>
    </xf>
    <xf numFmtId="4" fontId="9" fillId="5" borderId="194" xfId="0" applyNumberFormat="1" applyFont="1" applyFill="1" applyBorder="1" applyAlignment="1" applyProtection="1">
      <alignment horizontal="center" vertical="center"/>
    </xf>
    <xf numFmtId="0" fontId="9" fillId="0" borderId="77" xfId="0" applyFont="1" applyFill="1" applyBorder="1" applyAlignment="1" applyProtection="1">
      <alignment horizontal="left" vertical="center" wrapText="1"/>
    </xf>
    <xf numFmtId="183" fontId="9" fillId="0" borderId="15" xfId="0" applyNumberFormat="1" applyFont="1" applyFill="1" applyBorder="1" applyAlignment="1" applyProtection="1">
      <alignment vertical="center"/>
    </xf>
    <xf numFmtId="4" fontId="9" fillId="0" borderId="90" xfId="0" applyNumberFormat="1" applyFont="1" applyFill="1" applyBorder="1" applyAlignment="1" applyProtection="1">
      <alignment horizontal="center" vertical="center"/>
    </xf>
    <xf numFmtId="0" fontId="9" fillId="0" borderId="10" xfId="0" applyFont="1" applyFill="1" applyBorder="1" applyAlignment="1" applyProtection="1">
      <alignment horizontal="left" vertical="center" wrapText="1"/>
    </xf>
    <xf numFmtId="183" fontId="9" fillId="0" borderId="1" xfId="0" applyNumberFormat="1" applyFont="1" applyFill="1" applyBorder="1" applyAlignment="1" applyProtection="1">
      <alignment vertical="center"/>
    </xf>
    <xf numFmtId="4" fontId="9" fillId="0" borderId="12" xfId="0" applyNumberFormat="1" applyFont="1" applyFill="1" applyBorder="1" applyAlignment="1" applyProtection="1">
      <alignment horizontal="center" vertical="center"/>
    </xf>
    <xf numFmtId="0" fontId="9" fillId="0" borderId="73" xfId="0" applyFont="1" applyFill="1" applyBorder="1" applyAlignment="1" applyProtection="1">
      <alignment horizontal="left" vertical="center" wrapText="1"/>
    </xf>
    <xf numFmtId="183" fontId="9" fillId="0" borderId="29" xfId="0" applyNumberFormat="1" applyFont="1" applyFill="1" applyBorder="1" applyAlignment="1" applyProtection="1">
      <alignment vertical="center"/>
    </xf>
    <xf numFmtId="4" fontId="9" fillId="0" borderId="94" xfId="0" applyNumberFormat="1" applyFont="1" applyFill="1" applyBorder="1" applyAlignment="1" applyProtection="1">
      <alignment horizontal="center" vertical="center"/>
    </xf>
    <xf numFmtId="3" fontId="9" fillId="5" borderId="197" xfId="0" applyNumberFormat="1" applyFont="1" applyFill="1" applyBorder="1" applyAlignment="1" applyProtection="1">
      <alignment vertical="center"/>
    </xf>
    <xf numFmtId="3" fontId="9" fillId="0" borderId="15" xfId="0" applyNumberFormat="1" applyFont="1" applyFill="1" applyBorder="1" applyAlignment="1" applyProtection="1">
      <alignment vertical="center"/>
    </xf>
    <xf numFmtId="3" fontId="9" fillId="0" borderId="29" xfId="0" applyNumberFormat="1" applyFont="1" applyFill="1" applyBorder="1" applyAlignment="1" applyProtection="1">
      <alignment vertical="center"/>
    </xf>
    <xf numFmtId="185" fontId="9" fillId="0" borderId="197" xfId="0" applyNumberFormat="1" applyFont="1" applyFill="1" applyBorder="1" applyAlignment="1" applyProtection="1">
      <alignment vertical="center"/>
    </xf>
    <xf numFmtId="4" fontId="9" fillId="0" borderId="194" xfId="0" applyNumberFormat="1" applyFont="1" applyFill="1" applyBorder="1" applyAlignment="1" applyProtection="1">
      <alignment horizontal="center" vertical="center"/>
    </xf>
    <xf numFmtId="185" fontId="9" fillId="0" borderId="15" xfId="0" applyNumberFormat="1" applyFont="1" applyFill="1" applyBorder="1" applyAlignment="1" applyProtection="1">
      <alignment vertical="center"/>
    </xf>
    <xf numFmtId="185" fontId="9" fillId="0" borderId="1" xfId="0" applyNumberFormat="1" applyFont="1" applyFill="1" applyBorder="1" applyAlignment="1" applyProtection="1">
      <alignment vertical="center"/>
    </xf>
    <xf numFmtId="185" fontId="9" fillId="0" borderId="29" xfId="0" applyNumberFormat="1" applyFont="1" applyFill="1" applyBorder="1" applyAlignment="1" applyProtection="1">
      <alignment vertical="center"/>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0"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73" xfId="0" applyFont="1" applyBorder="1" applyAlignment="1" applyProtection="1">
      <alignment horizontal="center" vertical="top" wrapText="1"/>
      <protection locked="0"/>
    </xf>
    <xf numFmtId="0" fontId="4" fillId="0" borderId="94" xfId="0" applyFont="1" applyBorder="1" applyAlignment="1" applyProtection="1">
      <alignment horizontal="center" vertical="top" wrapText="1"/>
      <protection locked="0"/>
    </xf>
    <xf numFmtId="0" fontId="4" fillId="0" borderId="75" xfId="0" applyFont="1" applyBorder="1" applyAlignment="1" applyProtection="1">
      <alignment horizontal="center" vertical="top" wrapText="1"/>
      <protection locked="0"/>
    </xf>
    <xf numFmtId="0" fontId="9" fillId="0" borderId="1" xfId="0" applyFont="1" applyFill="1" applyBorder="1" applyAlignment="1" applyProtection="1">
      <alignment horizontal="center" vertical="top" wrapText="1"/>
    </xf>
    <xf numFmtId="0" fontId="9" fillId="0" borderId="29" xfId="0" applyFont="1" applyFill="1" applyBorder="1" applyAlignment="1" applyProtection="1">
      <alignment horizontal="center" vertical="top" wrapText="1"/>
    </xf>
    <xf numFmtId="0" fontId="27" fillId="0" borderId="0" xfId="0" applyFont="1" applyAlignment="1"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4" fillId="0" borderId="0" xfId="0" applyFont="1" applyAlignment="1" applyProtection="1">
      <alignment vertical="center"/>
      <protection locked="0"/>
    </xf>
    <xf numFmtId="188" fontId="14" fillId="0" borderId="0" xfId="0" applyNumberFormat="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quotePrefix="1" applyFont="1" applyBorder="1" applyAlignment="1" applyProtection="1">
      <alignment horizontal="right" vertical="center" indent="1"/>
      <protection locked="0"/>
    </xf>
    <xf numFmtId="0" fontId="14" fillId="0" borderId="0" xfId="0" applyFont="1" applyBorder="1" applyAlignment="1" applyProtection="1">
      <alignment horizontal="right" vertical="center" indent="1"/>
      <protection locked="0"/>
    </xf>
    <xf numFmtId="3" fontId="14" fillId="0" borderId="0" xfId="0" applyNumberFormat="1" applyFont="1" applyBorder="1" applyAlignment="1" applyProtection="1">
      <alignment vertical="center"/>
      <protection locked="0"/>
    </xf>
    <xf numFmtId="0" fontId="14" fillId="0" borderId="76"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41"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27" fillId="0" borderId="0" xfId="0" applyFont="1" applyAlignment="1" applyProtection="1">
      <alignment horizontal="right"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Border="1" applyAlignment="1" applyProtection="1">
      <alignment vertical="center"/>
      <protection locked="0"/>
    </xf>
    <xf numFmtId="0" fontId="14" fillId="0" borderId="0" xfId="0" applyFont="1" applyBorder="1" applyAlignment="1" applyProtection="1">
      <alignment horizontal="right" vertical="center"/>
      <protection locked="0"/>
    </xf>
  </cellXfs>
  <cellStyles count="4">
    <cellStyle name="パーセント" xfId="2" builtinId="5"/>
    <cellStyle name="ハイパーリンク" xfId="1" builtinId="8"/>
    <cellStyle name="桁区切り" xfId="3" builtinId="6"/>
    <cellStyle name="標準" xfId="0" builtinId="0"/>
  </cellStyles>
  <dxfs count="114">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strike val="0"/>
        <color rgb="FF0070C0"/>
      </font>
    </dxf>
    <dxf>
      <font>
        <b/>
        <i val="0"/>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ont>
        <b/>
        <i val="0"/>
        <strike val="0"/>
        <color rgb="FFFF0000"/>
      </font>
    </dxf>
    <dxf>
      <font>
        <b/>
        <i val="0"/>
        <strike val="0"/>
        <color rgb="FF0070C0"/>
      </font>
    </dxf>
    <dxf>
      <font>
        <color theme="0" tint="-0.14996795556505021"/>
      </font>
    </dxf>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ill>
        <patternFill>
          <bgColor rgb="FFFFFFCC"/>
        </patternFill>
      </fill>
    </dxf>
    <dxf>
      <fill>
        <patternFill>
          <bgColor rgb="FFFFFFCC"/>
        </patternFill>
      </fill>
    </dxf>
  </dxfs>
  <tableStyles count="0" defaultTableStyle="TableStyleMedium2" defaultPivotStyle="PivotStyleLight16"/>
  <colors>
    <mruColors>
      <color rgb="FFFF7C80"/>
      <color rgb="FFFFFFCC"/>
      <color rgb="FFFFFF00"/>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7096;&#24335;&#9322;&#20107;&#21069;&#30528;&#25163;!A1"/><Relationship Id="rId3" Type="http://schemas.openxmlformats.org/officeDocument/2006/relationships/hyperlink" Target="#&#27096;&#24335;&#9312;&#30003;&#35531;!A1"/><Relationship Id="rId7" Type="http://schemas.openxmlformats.org/officeDocument/2006/relationships/hyperlink" Target="#&#27096;&#24335;&#9321;&#28040;&#36027;&#31246;!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20;&#20107;&#26989;&#25104;&#26524;!A1"/><Relationship Id="rId5" Type="http://schemas.openxmlformats.org/officeDocument/2006/relationships/hyperlink" Target="#&#27096;&#24335;&#9317;&#24180;&#38291;!A1"/><Relationship Id="rId4" Type="http://schemas.openxmlformats.org/officeDocument/2006/relationships/hyperlink" Target="#'&#9318;1.&#20107;&#26989;&#20869;&#23481;&#22793;&#26356;(&#65323;)'!A1"/><Relationship Id="rId9" Type="http://schemas.openxmlformats.org/officeDocument/2006/relationships/hyperlink" Target="#&#21029;&#32025;!A1"/></Relationships>
</file>

<file path=xl/drawings/drawing1.xml><?xml version="1.0" encoding="utf-8"?>
<xdr:wsDr xmlns:xdr="http://schemas.openxmlformats.org/drawingml/2006/spreadsheetDrawing" xmlns:a="http://schemas.openxmlformats.org/drawingml/2006/main">
  <xdr:twoCellAnchor>
    <xdr:from>
      <xdr:col>0</xdr:col>
      <xdr:colOff>456812</xdr:colOff>
      <xdr:row>10</xdr:row>
      <xdr:rowOff>126360</xdr:rowOff>
    </xdr:from>
    <xdr:to>
      <xdr:col>12</xdr:col>
      <xdr:colOff>68037</xdr:colOff>
      <xdr:row>12</xdr:row>
      <xdr:rowOff>194396</xdr:rowOff>
    </xdr:to>
    <xdr:sp macro="" textlink="">
      <xdr:nvSpPr>
        <xdr:cNvPr id="2" name="フローチャート: せん孔テープ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56812" y="2410416"/>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505408</xdr:colOff>
      <xdr:row>7</xdr:row>
      <xdr:rowOff>165233</xdr:rowOff>
    </xdr:from>
    <xdr:to>
      <xdr:col>12</xdr:col>
      <xdr:colOff>116633</xdr:colOff>
      <xdr:row>10</xdr:row>
      <xdr:rowOff>29162</xdr:rowOff>
    </xdr:to>
    <xdr:sp macro="" textlink="">
      <xdr:nvSpPr>
        <xdr:cNvPr id="3" name="フローチャート: せん孔テープ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505408" y="18369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6</xdr:row>
      <xdr:rowOff>54728</xdr:rowOff>
    </xdr:to>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1456353" y="874356"/>
          <a:ext cx="5692062" cy="648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7</xdr:col>
      <xdr:colOff>229571</xdr:colOff>
      <xdr:row>16</xdr:row>
      <xdr:rowOff>16152</xdr:rowOff>
    </xdr:from>
    <xdr:to>
      <xdr:col>11</xdr:col>
      <xdr:colOff>614847</xdr:colOff>
      <xdr:row>19</xdr:row>
      <xdr:rowOff>105960</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5060107" y="3524851"/>
          <a:ext cx="3145582"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実施期間</a:t>
          </a:r>
          <a:r>
            <a:rPr kumimoji="1" lang="ja-JP" altLang="ja-JP" sz="1100">
              <a:solidFill>
                <a:schemeClr val="bg1"/>
              </a:solidFill>
              <a:effectLst/>
              <a:latin typeface="+mn-lt"/>
              <a:ea typeface="+mn-ea"/>
              <a:cs typeface="+mn-cs"/>
            </a:rPr>
            <a:t>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⑦</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22</xdr:row>
      <xdr:rowOff>194201</xdr:rowOff>
    </xdr:from>
    <xdr:to>
      <xdr:col>10</xdr:col>
      <xdr:colOff>247650</xdr:colOff>
      <xdr:row>26</xdr:row>
      <xdr:rowOff>25773</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a:off x="1456353" y="4927543"/>
          <a:ext cx="5692062" cy="648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5</xdr:col>
      <xdr:colOff>609211</xdr:colOff>
      <xdr:row>6</xdr:row>
      <xdr:rowOff>58320</xdr:rowOff>
    </xdr:from>
    <xdr:to>
      <xdr:col>6</xdr:col>
      <xdr:colOff>542536</xdr:colOff>
      <xdr:row>22</xdr:row>
      <xdr:rowOff>155510</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059594" y="1525948"/>
          <a:ext cx="623401" cy="336290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551867</xdr:colOff>
      <xdr:row>13</xdr:row>
      <xdr:rowOff>19449</xdr:rowOff>
    </xdr:from>
    <xdr:to>
      <xdr:col>9</xdr:col>
      <xdr:colOff>485192</xdr:colOff>
      <xdr:row>15</xdr:row>
      <xdr:rowOff>184666</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6072479" y="2915827"/>
          <a:ext cx="623402" cy="573431"/>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580443</xdr:colOff>
      <xdr:row>19</xdr:row>
      <xdr:rowOff>136091</xdr:rowOff>
    </xdr:from>
    <xdr:to>
      <xdr:col>9</xdr:col>
      <xdr:colOff>513768</xdr:colOff>
      <xdr:row>22</xdr:row>
      <xdr:rowOff>155533</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6101055" y="4257111"/>
          <a:ext cx="623402" cy="63176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606490</xdr:colOff>
      <xdr:row>26</xdr:row>
      <xdr:rowOff>35790</xdr:rowOff>
    </xdr:from>
    <xdr:to>
      <xdr:col>6</xdr:col>
      <xdr:colOff>539816</xdr:colOff>
      <xdr:row>29</xdr:row>
      <xdr:rowOff>55232</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4056873" y="5585560"/>
          <a:ext cx="623402" cy="63176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77756</xdr:colOff>
      <xdr:row>29</xdr:row>
      <xdr:rowOff>126354</xdr:rowOff>
    </xdr:from>
    <xdr:to>
      <xdr:col>10</xdr:col>
      <xdr:colOff>249206</xdr:colOff>
      <xdr:row>32</xdr:row>
      <xdr:rowOff>162033</xdr:rowOff>
    </xdr:to>
    <xdr:sp macro="" textlink="">
      <xdr:nvSpPr>
        <xdr:cNvPr id="15" name="テキスト ボックス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1457909" y="6288446"/>
          <a:ext cx="5692062" cy="648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様式⑨および別添１</a:t>
          </a:r>
        </a:p>
      </xdr:txBody>
    </xdr:sp>
    <xdr:clientData/>
  </xdr:twoCellAnchor>
  <xdr:twoCellAnchor>
    <xdr:from>
      <xdr:col>0</xdr:col>
      <xdr:colOff>346789</xdr:colOff>
      <xdr:row>35</xdr:row>
      <xdr:rowOff>74650</xdr:rowOff>
    </xdr:from>
    <xdr:to>
      <xdr:col>11</xdr:col>
      <xdr:colOff>648090</xdr:colOff>
      <xdr:row>37</xdr:row>
      <xdr:rowOff>142686</xdr:rowOff>
    </xdr:to>
    <xdr:sp macro="" textlink="">
      <xdr:nvSpPr>
        <xdr:cNvPr id="13" name="フローチャート: せん孔テープ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346789" y="7461385"/>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消費税仕入控除税額報告書　　様式⑩　</a:t>
          </a:r>
        </a:p>
      </xdr:txBody>
    </xdr:sp>
    <xdr:clientData/>
  </xdr:twoCellAnchor>
  <xdr:twoCellAnchor>
    <xdr:from>
      <xdr:col>5</xdr:col>
      <xdr:colOff>587633</xdr:colOff>
      <xdr:row>32</xdr:row>
      <xdr:rowOff>132972</xdr:rowOff>
    </xdr:from>
    <xdr:to>
      <xdr:col>6</xdr:col>
      <xdr:colOff>520959</xdr:colOff>
      <xdr:row>35</xdr:row>
      <xdr:rowOff>94081</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4038016" y="6907385"/>
          <a:ext cx="623402" cy="573431"/>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343678</xdr:colOff>
      <xdr:row>38</xdr:row>
      <xdr:rowOff>42383</xdr:rowOff>
    </xdr:from>
    <xdr:to>
      <xdr:col>11</xdr:col>
      <xdr:colOff>644979</xdr:colOff>
      <xdr:row>40</xdr:row>
      <xdr:rowOff>110419</xdr:rowOff>
    </xdr:to>
    <xdr:sp macro="" textlink="">
      <xdr:nvSpPr>
        <xdr:cNvPr id="17" name="フローチャート: せん孔テープ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343678" y="8041439"/>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15</xdr:col>
      <xdr:colOff>0</xdr:colOff>
      <xdr:row>10</xdr:row>
      <xdr:rowOff>0</xdr:rowOff>
    </xdr:from>
    <xdr:to>
      <xdr:col>17</xdr:col>
      <xdr:colOff>592883</xdr:colOff>
      <xdr:row>17</xdr:row>
      <xdr:rowOff>126352</xdr:rowOff>
    </xdr:to>
    <xdr:sp macro="" textlink="">
      <xdr:nvSpPr>
        <xdr:cNvPr id="18" name="メモ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10351148" y="2284056"/>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619126</xdr:colOff>
      <xdr:row>20</xdr:row>
      <xdr:rowOff>266701</xdr:rowOff>
    </xdr:from>
    <xdr:to>
      <xdr:col>14</xdr:col>
      <xdr:colOff>38100</xdr:colOff>
      <xdr:row>23</xdr:row>
      <xdr:rowOff>266701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658226" y="6134101"/>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twoCellAnchor>
    <xdr:from>
      <xdr:col>12</xdr:col>
      <xdr:colOff>276225</xdr:colOff>
      <xdr:row>8</xdr:row>
      <xdr:rowOff>47625</xdr:rowOff>
    </xdr:from>
    <xdr:to>
      <xdr:col>13</xdr:col>
      <xdr:colOff>628650</xdr:colOff>
      <xdr:row>8</xdr:row>
      <xdr:rowOff>314325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067800"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314325</xdr:colOff>
      <xdr:row>0</xdr:row>
      <xdr:rowOff>38100</xdr:rowOff>
    </xdr:from>
    <xdr:to>
      <xdr:col>12</xdr:col>
      <xdr:colOff>38100</xdr:colOff>
      <xdr:row>1</xdr:row>
      <xdr:rowOff>180976</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5829300" y="38100"/>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704850</xdr:colOff>
      <xdr:row>1</xdr:row>
      <xdr:rowOff>95250</xdr:rowOff>
    </xdr:from>
    <xdr:to>
      <xdr:col>7</xdr:col>
      <xdr:colOff>552450</xdr:colOff>
      <xdr:row>3</xdr:row>
      <xdr:rowOff>9525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1962148</xdr:colOff>
      <xdr:row>23</xdr:row>
      <xdr:rowOff>247650</xdr:rowOff>
    </xdr:from>
    <xdr:to>
      <xdr:col>9</xdr:col>
      <xdr:colOff>657223</xdr:colOff>
      <xdr:row>27</xdr:row>
      <xdr:rowOff>171450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flipH="1">
          <a:off x="8524873" y="7134225"/>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685800</xdr:colOff>
      <xdr:row>7</xdr:row>
      <xdr:rowOff>38100</xdr:rowOff>
    </xdr:from>
    <xdr:to>
      <xdr:col>11</xdr:col>
      <xdr:colOff>809625</xdr:colOff>
      <xdr:row>7</xdr:row>
      <xdr:rowOff>304800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85837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942975</xdr:colOff>
      <xdr:row>7</xdr:row>
      <xdr:rowOff>28575</xdr:rowOff>
    </xdr:from>
    <xdr:to>
      <xdr:col>9</xdr:col>
      <xdr:colOff>381000</xdr:colOff>
      <xdr:row>7</xdr:row>
      <xdr:rowOff>295275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877425" y="21145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161925</xdr:colOff>
      <xdr:row>8</xdr:row>
      <xdr:rowOff>47625</xdr:rowOff>
    </xdr:from>
    <xdr:to>
      <xdr:col>12</xdr:col>
      <xdr:colOff>1266825</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058525" y="28765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428625</xdr:colOff>
      <xdr:row>22</xdr:row>
      <xdr:rowOff>85725</xdr:rowOff>
    </xdr:from>
    <xdr:to>
      <xdr:col>13</xdr:col>
      <xdr:colOff>685799</xdr:colOff>
      <xdr:row>25</xdr:row>
      <xdr:rowOff>85725</xdr:rowOff>
    </xdr:to>
    <xdr:sp macro="" textlink="">
      <xdr:nvSpPr>
        <xdr:cNvPr id="2" name="右矢印 1">
          <a:extLst>
            <a:ext uri="{FF2B5EF4-FFF2-40B4-BE49-F238E27FC236}">
              <a16:creationId xmlns:a16="http://schemas.microsoft.com/office/drawing/2014/main" id="{00000000-0008-0000-1000-000002000000}"/>
            </a:ext>
          </a:extLst>
        </xdr:cNvPr>
        <xdr:cNvSpPr/>
      </xdr:nvSpPr>
      <xdr:spPr>
        <a:xfrm>
          <a:off x="8534400" y="6524625"/>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twoCellAnchor>
    <xdr:from>
      <xdr:col>12</xdr:col>
      <xdr:colOff>257175</xdr:colOff>
      <xdr:row>8</xdr:row>
      <xdr:rowOff>66675</xdr:rowOff>
    </xdr:from>
    <xdr:to>
      <xdr:col>13</xdr:col>
      <xdr:colOff>609600</xdr:colOff>
      <xdr:row>8</xdr:row>
      <xdr:rowOff>333375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9115425" y="24288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647700</xdr:colOff>
      <xdr:row>16</xdr:row>
      <xdr:rowOff>171450</xdr:rowOff>
    </xdr:from>
    <xdr:to>
      <xdr:col>10</xdr:col>
      <xdr:colOff>1295399</xdr:colOff>
      <xdr:row>19</xdr:row>
      <xdr:rowOff>228600</xdr:rowOff>
    </xdr:to>
    <xdr:sp macro="" textlink="">
      <xdr:nvSpPr>
        <xdr:cNvPr id="2" name="右矢印 1">
          <a:extLst>
            <a:ext uri="{FF2B5EF4-FFF2-40B4-BE49-F238E27FC236}">
              <a16:creationId xmlns:a16="http://schemas.microsoft.com/office/drawing/2014/main" id="{00000000-0008-0000-1500-000002000000}"/>
            </a:ext>
          </a:extLst>
        </xdr:cNvPr>
        <xdr:cNvSpPr/>
      </xdr:nvSpPr>
      <xdr:spPr>
        <a:xfrm flipH="1">
          <a:off x="9867900" y="57150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514350</xdr:colOff>
      <xdr:row>7</xdr:row>
      <xdr:rowOff>161925</xdr:rowOff>
    </xdr:from>
    <xdr:to>
      <xdr:col>7</xdr:col>
      <xdr:colOff>733425</xdr:colOff>
      <xdr:row>7</xdr:row>
      <xdr:rowOff>171450</xdr:rowOff>
    </xdr:to>
    <xdr:cxnSp macro="">
      <xdr:nvCxnSpPr>
        <xdr:cNvPr id="6" name="直線矢印コネクタ 5">
          <a:extLst>
            <a:ext uri="{FF2B5EF4-FFF2-40B4-BE49-F238E27FC236}">
              <a16:creationId xmlns:a16="http://schemas.microsoft.com/office/drawing/2014/main" id="{00000000-0008-0000-1700-000006000000}"/>
            </a:ext>
          </a:extLst>
        </xdr:cNvPr>
        <xdr:cNvCxnSpPr/>
      </xdr:nvCxnSpPr>
      <xdr:spPr>
        <a:xfrm flipV="1">
          <a:off x="4352925" y="1657350"/>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8</xdr:row>
      <xdr:rowOff>171450</xdr:rowOff>
    </xdr:from>
    <xdr:to>
      <xdr:col>7</xdr:col>
      <xdr:colOff>742950</xdr:colOff>
      <xdr:row>8</xdr:row>
      <xdr:rowOff>171451</xdr:rowOff>
    </xdr:to>
    <xdr:cxnSp macro="">
      <xdr:nvCxnSpPr>
        <xdr:cNvPr id="8" name="直線矢印コネクタ 7">
          <a:extLst>
            <a:ext uri="{FF2B5EF4-FFF2-40B4-BE49-F238E27FC236}">
              <a16:creationId xmlns:a16="http://schemas.microsoft.com/office/drawing/2014/main" id="{00000000-0008-0000-1700-000008000000}"/>
            </a:ext>
          </a:extLst>
        </xdr:cNvPr>
        <xdr:cNvCxnSpPr/>
      </xdr:nvCxnSpPr>
      <xdr:spPr>
        <a:xfrm>
          <a:off x="4391025" y="2295525"/>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990600" y="6486528"/>
          <a:ext cx="8782050"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209550</xdr:colOff>
      <xdr:row>1</xdr:row>
      <xdr:rowOff>38100</xdr:rowOff>
    </xdr:from>
    <xdr:to>
      <xdr:col>4</xdr:col>
      <xdr:colOff>409575</xdr:colOff>
      <xdr:row>2</xdr:row>
      <xdr:rowOff>200025</xdr:rowOff>
    </xdr:to>
    <xdr:sp macro="" textlink="">
      <xdr:nvSpPr>
        <xdr:cNvPr id="3" name="角丸四角形 2">
          <a:extLst>
            <a:ext uri="{FF2B5EF4-FFF2-40B4-BE49-F238E27FC236}">
              <a16:creationId xmlns:a16="http://schemas.microsoft.com/office/drawing/2014/main" id="{00000000-0008-0000-1800-000003000000}"/>
            </a:ext>
          </a:extLst>
        </xdr:cNvPr>
        <xdr:cNvSpPr/>
      </xdr:nvSpPr>
      <xdr:spPr>
        <a:xfrm>
          <a:off x="333375" y="152400"/>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変更申請書</a:t>
          </a:r>
        </a:p>
      </xdr:txBody>
    </xdr:sp>
    <xdr:clientData fPrintsWithSheet="0"/>
  </xdr:twoCellAnchor>
  <xdr:twoCellAnchor>
    <xdr:from>
      <xdr:col>12</xdr:col>
      <xdr:colOff>295275</xdr:colOff>
      <xdr:row>8</xdr:row>
      <xdr:rowOff>57150</xdr:rowOff>
    </xdr:from>
    <xdr:to>
      <xdr:col>13</xdr:col>
      <xdr:colOff>647700</xdr:colOff>
      <xdr:row>8</xdr:row>
      <xdr:rowOff>323850</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9153525" y="24193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457200</xdr:colOff>
      <xdr:row>21</xdr:row>
      <xdr:rowOff>95250</xdr:rowOff>
    </xdr:from>
    <xdr:to>
      <xdr:col>14</xdr:col>
      <xdr:colOff>28574</xdr:colOff>
      <xdr:row>24</xdr:row>
      <xdr:rowOff>95250</xdr:rowOff>
    </xdr:to>
    <xdr:sp macro="" textlink="">
      <xdr:nvSpPr>
        <xdr:cNvPr id="2" name="右矢印 1">
          <a:extLst>
            <a:ext uri="{FF2B5EF4-FFF2-40B4-BE49-F238E27FC236}">
              <a16:creationId xmlns:a16="http://schemas.microsoft.com/office/drawing/2014/main" id="{00000000-0008-0000-1E00-000002000000}"/>
            </a:ext>
          </a:extLst>
        </xdr:cNvPr>
        <xdr:cNvSpPr/>
      </xdr:nvSpPr>
      <xdr:spPr>
        <a:xfrm>
          <a:off x="8601075" y="624840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twoCellAnchor>
    <xdr:from>
      <xdr:col>12</xdr:col>
      <xdr:colOff>228600</xdr:colOff>
      <xdr:row>8</xdr:row>
      <xdr:rowOff>57150</xdr:rowOff>
    </xdr:from>
    <xdr:to>
      <xdr:col>13</xdr:col>
      <xdr:colOff>581025</xdr:colOff>
      <xdr:row>8</xdr:row>
      <xdr:rowOff>323850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9124950" y="24193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6</xdr:col>
      <xdr:colOff>1095375</xdr:colOff>
      <xdr:row>8</xdr:row>
      <xdr:rowOff>95250</xdr:rowOff>
    </xdr:from>
    <xdr:to>
      <xdr:col>9</xdr:col>
      <xdr:colOff>428624</xdr:colOff>
      <xdr:row>12</xdr:row>
      <xdr:rowOff>76200</xdr:rowOff>
    </xdr:to>
    <xdr:sp macro="" textlink="">
      <xdr:nvSpPr>
        <xdr:cNvPr id="2" name="右矢印 1">
          <a:extLst>
            <a:ext uri="{FF2B5EF4-FFF2-40B4-BE49-F238E27FC236}">
              <a16:creationId xmlns:a16="http://schemas.microsoft.com/office/drawing/2014/main" id="{00000000-0008-0000-2200-000002000000}"/>
            </a:ext>
          </a:extLst>
        </xdr:cNvPr>
        <xdr:cNvSpPr/>
      </xdr:nvSpPr>
      <xdr:spPr>
        <a:xfrm flipH="1">
          <a:off x="9991725" y="598170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xdr:col>
      <xdr:colOff>209550</xdr:colOff>
      <xdr:row>2</xdr:row>
      <xdr:rowOff>0</xdr:rowOff>
    </xdr:from>
    <xdr:to>
      <xdr:col>7</xdr:col>
      <xdr:colOff>800100</xdr:colOff>
      <xdr:row>3</xdr:row>
      <xdr:rowOff>161925</xdr:rowOff>
    </xdr:to>
    <xdr:sp macro="" textlink="">
      <xdr:nvSpPr>
        <xdr:cNvPr id="2" name="角丸四角形 1">
          <a:extLst>
            <a:ext uri="{FF2B5EF4-FFF2-40B4-BE49-F238E27FC236}">
              <a16:creationId xmlns:a16="http://schemas.microsoft.com/office/drawing/2014/main" id="{00000000-0008-0000-2300-000002000000}"/>
            </a:ext>
          </a:extLst>
        </xdr:cNvPr>
        <xdr:cNvSpPr/>
      </xdr:nvSpPr>
      <xdr:spPr>
        <a:xfrm>
          <a:off x="333375"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twoCellAnchor>
    <xdr:from>
      <xdr:col>12</xdr:col>
      <xdr:colOff>276225</xdr:colOff>
      <xdr:row>8</xdr:row>
      <xdr:rowOff>57150</xdr:rowOff>
    </xdr:from>
    <xdr:to>
      <xdr:col>13</xdr:col>
      <xdr:colOff>581025</xdr:colOff>
      <xdr:row>8</xdr:row>
      <xdr:rowOff>323850</xdr:rowOff>
    </xdr:to>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9467850" y="2505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85725</xdr:colOff>
      <xdr:row>6</xdr:row>
      <xdr:rowOff>66675</xdr:rowOff>
    </xdr:from>
    <xdr:to>
      <xdr:col>13</xdr:col>
      <xdr:colOff>390525</xdr:colOff>
      <xdr:row>6</xdr:row>
      <xdr:rowOff>333375</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9277350" y="19812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4"/>
  <sheetViews>
    <sheetView tabSelected="1" zoomScale="98" zoomScaleNormal="98" workbookViewId="0"/>
  </sheetViews>
  <sheetFormatPr defaultRowHeight="15.75"/>
  <cols>
    <col min="1" max="16384" width="9" style="14"/>
  </cols>
  <sheetData>
    <row r="2" spans="1:18" ht="36" thickBot="1">
      <c r="A2" s="135" t="s">
        <v>0</v>
      </c>
      <c r="H2" s="136" t="s">
        <v>1</v>
      </c>
    </row>
    <row r="3" spans="1:18" ht="16.5" thickTop="1">
      <c r="A3" s="137"/>
      <c r="N3" s="165" t="s">
        <v>2</v>
      </c>
      <c r="O3" s="166"/>
      <c r="P3" s="166"/>
      <c r="Q3" s="166"/>
      <c r="R3" s="167"/>
    </row>
    <row r="4" spans="1:18" ht="16.5" thickBot="1">
      <c r="N4" s="168"/>
      <c r="O4" s="169"/>
      <c r="P4" s="169"/>
      <c r="Q4" s="169"/>
      <c r="R4" s="170"/>
    </row>
    <row r="5" spans="1:18" ht="16.5" thickTop="1"/>
    <row r="12" spans="1:18">
      <c r="I12" s="138"/>
    </row>
    <row r="13" spans="1:18">
      <c r="I13" s="138"/>
    </row>
    <row r="34" spans="2:5" ht="18.75">
      <c r="B34" s="155" t="s">
        <v>3</v>
      </c>
      <c r="C34" s="155"/>
      <c r="D34" s="155"/>
      <c r="E34" s="155"/>
    </row>
  </sheetData>
  <mergeCells count="1">
    <mergeCell ref="N3:R4"/>
  </mergeCells>
  <phoneticPr fontId="1"/>
  <hyperlinks>
    <hyperlink ref="B34:E34" location="様式⑤!A1" display="★遂行状況報告書兼概算払い請求書　様式⑤"/>
  </hyperlinks>
  <pageMargins left="0.7" right="0.22" top="0.75" bottom="0.42" header="0.3" footer="0.3"/>
  <pageSetup paperSize="9" scale="7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O40"/>
  <sheetViews>
    <sheetView view="pageBreakPreview" zoomScaleNormal="100" zoomScaleSheetLayoutView="100" workbookViewId="0"/>
  </sheetViews>
  <sheetFormatPr defaultRowHeight="14.25"/>
  <cols>
    <col min="1" max="1" width="1.625" style="22" customWidth="1"/>
    <col min="2" max="2" width="12.625" style="22" customWidth="1"/>
    <col min="3" max="3" width="8.75" style="22" customWidth="1"/>
    <col min="4" max="4" width="5.875" style="22" customWidth="1"/>
    <col min="5" max="5" width="9.875" style="22" customWidth="1"/>
    <col min="6" max="6" width="6" style="22" customWidth="1"/>
    <col min="7" max="8" width="9.875" style="22" customWidth="1"/>
    <col min="9" max="9" width="14.625" style="22" customWidth="1"/>
    <col min="10" max="10" width="18.75" style="22" customWidth="1"/>
    <col min="11" max="12" width="9.875" style="22" customWidth="1"/>
    <col min="13" max="13" width="12.875" style="22" customWidth="1"/>
    <col min="14" max="14" width="3.125" style="22" customWidth="1"/>
    <col min="15" max="15" width="1.625" style="22" customWidth="1"/>
    <col min="16" max="16384" width="9" style="22"/>
  </cols>
  <sheetData>
    <row r="1" spans="2:15" ht="9" customHeight="1"/>
    <row r="2" spans="2:15" ht="23.25" customHeight="1">
      <c r="B2" s="173" t="s">
        <v>4</v>
      </c>
      <c r="C2" s="173"/>
      <c r="D2" s="173"/>
      <c r="E2" s="173"/>
      <c r="F2" s="173"/>
      <c r="G2" s="173"/>
      <c r="H2" s="173"/>
      <c r="I2" s="173"/>
      <c r="J2" s="173"/>
      <c r="K2" s="173"/>
      <c r="L2" s="173"/>
      <c r="M2" s="173"/>
      <c r="N2" s="46"/>
      <c r="O2" s="42"/>
    </row>
    <row r="3" spans="2:15" s="45" customFormat="1" ht="10.5" customHeight="1">
      <c r="B3" s="32"/>
      <c r="C3" s="32"/>
      <c r="D3" s="32"/>
      <c r="E3" s="32"/>
      <c r="F3" s="32"/>
      <c r="G3" s="32"/>
      <c r="O3" s="32"/>
    </row>
    <row r="4" spans="2:15" s="45" customFormat="1" ht="18" customHeight="1">
      <c r="B4" s="70"/>
      <c r="C4" s="47"/>
      <c r="D4" s="48"/>
      <c r="E4" s="48"/>
      <c r="F4" s="48"/>
      <c r="G4" s="48"/>
      <c r="H4" s="48"/>
      <c r="I4" s="48"/>
      <c r="J4" s="48"/>
      <c r="K4" s="171" t="s">
        <v>5</v>
      </c>
      <c r="L4" s="171" t="s">
        <v>6</v>
      </c>
      <c r="M4" s="171" t="s">
        <v>7</v>
      </c>
      <c r="O4" s="32"/>
    </row>
    <row r="5" spans="2:15" s="45" customFormat="1" ht="18" customHeight="1">
      <c r="B5" s="71"/>
      <c r="C5" s="50"/>
      <c r="D5" s="49"/>
      <c r="E5" s="49"/>
      <c r="F5" s="49"/>
      <c r="G5" s="49"/>
      <c r="H5" s="49"/>
      <c r="I5" s="49"/>
      <c r="J5" s="51"/>
      <c r="K5" s="172"/>
      <c r="L5" s="172"/>
      <c r="M5" s="172"/>
      <c r="O5" s="32"/>
    </row>
    <row r="6" spans="2:15" s="45" customFormat="1" ht="19.5" customHeight="1">
      <c r="B6" s="76" t="s">
        <v>8</v>
      </c>
      <c r="C6" s="69" t="s">
        <v>9</v>
      </c>
      <c r="D6" s="77"/>
      <c r="E6" s="77"/>
      <c r="F6" s="77"/>
      <c r="G6" s="57"/>
      <c r="H6" s="57"/>
      <c r="I6" s="98"/>
      <c r="J6" s="57"/>
      <c r="K6" s="58"/>
      <c r="L6" s="58"/>
      <c r="M6" s="58"/>
      <c r="N6" s="32"/>
      <c r="O6" s="32"/>
    </row>
    <row r="7" spans="2:15" s="45" customFormat="1" ht="19.5" customHeight="1">
      <c r="B7" s="72" t="s">
        <v>10</v>
      </c>
      <c r="C7" s="140" t="s">
        <v>11</v>
      </c>
      <c r="D7" s="55"/>
      <c r="E7" s="152" t="s">
        <v>12</v>
      </c>
      <c r="F7" s="55"/>
      <c r="G7" s="99"/>
      <c r="H7" s="57"/>
      <c r="I7" s="57"/>
      <c r="J7" s="57"/>
      <c r="K7" s="58"/>
      <c r="L7" s="58"/>
      <c r="M7" s="58"/>
      <c r="N7" s="32"/>
      <c r="O7" s="32"/>
    </row>
    <row r="8" spans="2:15" s="45" customFormat="1" ht="19.5" customHeight="1">
      <c r="B8" s="73"/>
      <c r="C8" s="102" t="s">
        <v>13</v>
      </c>
      <c r="D8" s="91"/>
      <c r="E8" s="69" t="s">
        <v>14</v>
      </c>
      <c r="F8" s="91"/>
      <c r="G8" s="57"/>
      <c r="H8" s="57"/>
      <c r="I8" s="57"/>
      <c r="J8" s="57"/>
      <c r="K8" s="58"/>
      <c r="L8" s="58"/>
      <c r="M8" s="58"/>
      <c r="N8" s="32"/>
      <c r="O8" s="32"/>
    </row>
    <row r="9" spans="2:15" s="45" customFormat="1" ht="19.5" customHeight="1">
      <c r="B9" s="73"/>
      <c r="C9" s="102" t="s">
        <v>15</v>
      </c>
      <c r="D9" s="91"/>
      <c r="E9" s="69" t="s">
        <v>16</v>
      </c>
      <c r="F9" s="91"/>
      <c r="G9" s="54"/>
      <c r="H9" s="57"/>
      <c r="I9" s="57"/>
      <c r="J9" s="57"/>
      <c r="K9" s="58"/>
      <c r="L9" s="58"/>
      <c r="M9" s="58"/>
      <c r="N9" s="32"/>
      <c r="O9" s="32"/>
    </row>
    <row r="10" spans="2:15" s="45" customFormat="1" ht="19.5" customHeight="1">
      <c r="B10" s="73"/>
      <c r="C10" s="102" t="s">
        <v>17</v>
      </c>
      <c r="D10" s="100"/>
      <c r="E10" s="69" t="s">
        <v>18</v>
      </c>
      <c r="F10" s="91"/>
      <c r="G10" s="77"/>
      <c r="H10" s="77"/>
      <c r="I10" s="77"/>
      <c r="J10" s="97"/>
      <c r="K10" s="58"/>
      <c r="L10" s="58"/>
      <c r="M10" s="58"/>
      <c r="N10" s="32"/>
      <c r="O10" s="32"/>
    </row>
    <row r="11" spans="2:15" s="45" customFormat="1" ht="19.5" customHeight="1">
      <c r="B11" s="73"/>
      <c r="C11" s="141" t="s">
        <v>19</v>
      </c>
      <c r="D11" s="142"/>
      <c r="E11" s="101" t="s">
        <v>20</v>
      </c>
      <c r="F11" s="55"/>
      <c r="G11" s="55"/>
      <c r="H11" s="55"/>
      <c r="I11" s="55"/>
      <c r="J11" s="104"/>
      <c r="K11" s="150"/>
      <c r="L11" s="58"/>
      <c r="M11" s="58"/>
      <c r="O11" s="32"/>
    </row>
    <row r="12" spans="2:15" s="45" customFormat="1" ht="19.5" customHeight="1">
      <c r="B12" s="73"/>
      <c r="C12" s="141" t="s">
        <v>21</v>
      </c>
      <c r="D12" s="142"/>
      <c r="E12" s="101" t="s">
        <v>22</v>
      </c>
      <c r="F12" s="55"/>
      <c r="G12" s="55"/>
      <c r="H12" s="55"/>
      <c r="I12" s="55"/>
      <c r="J12" s="104"/>
      <c r="K12" s="58"/>
      <c r="L12" s="58"/>
      <c r="M12" s="58"/>
      <c r="N12" s="32"/>
      <c r="O12" s="32"/>
    </row>
    <row r="13" spans="2:15" s="45" customFormat="1" ht="19.5" customHeight="1">
      <c r="B13" s="73"/>
      <c r="C13" s="102" t="s">
        <v>23</v>
      </c>
      <c r="D13" s="100"/>
      <c r="E13" s="69" t="s">
        <v>24</v>
      </c>
      <c r="F13" s="91"/>
      <c r="G13" s="91"/>
      <c r="H13" s="91"/>
      <c r="I13" s="91"/>
      <c r="J13" s="97"/>
      <c r="K13" s="58"/>
      <c r="L13" s="58"/>
      <c r="M13" s="58"/>
      <c r="N13" s="32"/>
      <c r="O13" s="32"/>
    </row>
    <row r="14" spans="2:15" s="45" customFormat="1" ht="19.5" customHeight="1">
      <c r="B14" s="73"/>
      <c r="C14" s="102" t="s">
        <v>25</v>
      </c>
      <c r="D14" s="91"/>
      <c r="E14" s="69" t="s">
        <v>26</v>
      </c>
      <c r="F14" s="59" t="s">
        <v>27</v>
      </c>
      <c r="G14" s="57" t="s">
        <v>28</v>
      </c>
      <c r="H14" s="57"/>
      <c r="I14" s="57"/>
      <c r="J14" s="96"/>
      <c r="K14" s="58"/>
      <c r="L14" s="58"/>
      <c r="M14" s="58"/>
      <c r="N14" s="32"/>
      <c r="O14" s="32"/>
    </row>
    <row r="15" spans="2:15" s="45" customFormat="1" ht="19.5" customHeight="1">
      <c r="B15" s="73"/>
      <c r="C15" s="60"/>
      <c r="D15" s="67"/>
      <c r="E15" s="62"/>
      <c r="F15" s="59" t="s">
        <v>29</v>
      </c>
      <c r="G15" s="57" t="s">
        <v>30</v>
      </c>
      <c r="H15" s="57"/>
      <c r="I15" s="57"/>
      <c r="J15" s="57"/>
      <c r="K15" s="58"/>
      <c r="L15" s="58"/>
      <c r="M15" s="58"/>
      <c r="N15" s="32"/>
      <c r="O15" s="32"/>
    </row>
    <row r="16" spans="2:15" s="45" customFormat="1" ht="19.5" customHeight="1">
      <c r="B16" s="73"/>
      <c r="C16" s="60"/>
      <c r="D16" s="67"/>
      <c r="E16" s="62"/>
      <c r="F16" s="59" t="s">
        <v>31</v>
      </c>
      <c r="G16" s="57" t="s">
        <v>32</v>
      </c>
      <c r="H16" s="57"/>
      <c r="I16" s="57"/>
      <c r="J16" s="57"/>
      <c r="K16" s="58"/>
      <c r="L16" s="58"/>
      <c r="M16" s="58"/>
      <c r="N16" s="32"/>
      <c r="O16" s="32"/>
    </row>
    <row r="17" spans="2:15" s="45" customFormat="1" ht="19.5" customHeight="1">
      <c r="B17" s="73"/>
      <c r="C17" s="60"/>
      <c r="D17" s="67"/>
      <c r="E17" s="62"/>
      <c r="F17" s="59" t="s">
        <v>33</v>
      </c>
      <c r="G17" s="57" t="s">
        <v>34</v>
      </c>
      <c r="H17" s="57"/>
      <c r="I17" s="57"/>
      <c r="J17" s="57"/>
      <c r="K17" s="58"/>
      <c r="L17" s="58"/>
      <c r="M17" s="58"/>
      <c r="N17" s="32"/>
      <c r="O17" s="32"/>
    </row>
    <row r="18" spans="2:15" s="45" customFormat="1" ht="19.5" customHeight="1">
      <c r="B18" s="73"/>
      <c r="C18" s="60"/>
      <c r="D18" s="67"/>
      <c r="E18" s="62"/>
      <c r="F18" s="59" t="s">
        <v>35</v>
      </c>
      <c r="G18" s="57" t="s">
        <v>36</v>
      </c>
      <c r="H18" s="57"/>
      <c r="I18" s="57"/>
      <c r="J18" s="57"/>
      <c r="K18" s="58"/>
      <c r="L18" s="58"/>
      <c r="M18" s="58"/>
      <c r="N18" s="32"/>
      <c r="O18" s="32"/>
    </row>
    <row r="19" spans="2:15" s="45" customFormat="1" ht="21.75" customHeight="1">
      <c r="B19" s="151" t="s">
        <v>37</v>
      </c>
      <c r="C19" s="69" t="s">
        <v>38</v>
      </c>
      <c r="D19" s="91"/>
      <c r="E19" s="54"/>
      <c r="F19" s="57"/>
      <c r="G19" s="57"/>
      <c r="H19" s="57"/>
      <c r="I19" s="57"/>
      <c r="J19" s="57"/>
      <c r="K19" s="58"/>
      <c r="L19" s="58"/>
      <c r="M19" s="63"/>
      <c r="N19" s="32"/>
      <c r="O19" s="32"/>
    </row>
    <row r="20" spans="2:15" s="45" customFormat="1" ht="19.5" customHeight="1">
      <c r="B20" s="74"/>
      <c r="C20" s="139" t="s">
        <v>39</v>
      </c>
      <c r="D20" s="77"/>
      <c r="E20" s="13" t="s">
        <v>40</v>
      </c>
      <c r="F20" s="57"/>
      <c r="G20" s="57"/>
      <c r="H20" s="57"/>
      <c r="I20" s="57"/>
      <c r="J20" s="57"/>
      <c r="K20" s="58"/>
      <c r="L20" s="58"/>
      <c r="M20" s="58"/>
      <c r="N20" s="32"/>
      <c r="O20" s="32"/>
    </row>
    <row r="21" spans="2:15" s="45" customFormat="1" ht="19.5" customHeight="1">
      <c r="B21" s="73"/>
      <c r="C21" s="139" t="s">
        <v>41</v>
      </c>
      <c r="D21" s="77"/>
      <c r="E21" s="78" t="s">
        <v>42</v>
      </c>
      <c r="F21" s="79" t="s">
        <v>43</v>
      </c>
      <c r="G21" s="57" t="s">
        <v>44</v>
      </c>
      <c r="H21" s="57"/>
      <c r="I21" s="57"/>
      <c r="J21" s="57"/>
      <c r="K21" s="58"/>
      <c r="L21" s="58"/>
      <c r="M21" s="58"/>
      <c r="N21" s="32"/>
      <c r="O21" s="32"/>
    </row>
    <row r="22" spans="2:15" s="45" customFormat="1" ht="19.5" customHeight="1">
      <c r="B22" s="73"/>
      <c r="C22" s="139"/>
      <c r="D22" s="77"/>
      <c r="E22" s="78"/>
      <c r="F22" s="79" t="s">
        <v>45</v>
      </c>
      <c r="G22" s="57" t="s">
        <v>46</v>
      </c>
      <c r="H22" s="57"/>
      <c r="I22" s="57"/>
      <c r="J22" s="57"/>
      <c r="K22" s="58"/>
      <c r="L22" s="58"/>
      <c r="M22" s="58"/>
      <c r="N22" s="32"/>
      <c r="O22" s="32"/>
    </row>
    <row r="23" spans="2:15" s="45" customFormat="1" ht="19.5" customHeight="1">
      <c r="B23" s="73"/>
      <c r="C23" s="139" t="s">
        <v>47</v>
      </c>
      <c r="D23" s="77"/>
      <c r="E23" s="13" t="s">
        <v>48</v>
      </c>
      <c r="F23" s="57"/>
      <c r="G23" s="57"/>
      <c r="H23" s="57"/>
      <c r="I23" s="57"/>
      <c r="J23" s="57"/>
      <c r="K23" s="58"/>
      <c r="L23" s="58"/>
      <c r="M23" s="58"/>
      <c r="N23" s="32"/>
      <c r="O23" s="32"/>
    </row>
    <row r="24" spans="2:15" s="45" customFormat="1" ht="19.5" customHeight="1">
      <c r="B24" s="73"/>
      <c r="C24" s="60" t="s">
        <v>49</v>
      </c>
      <c r="D24" s="77"/>
      <c r="E24" s="62"/>
      <c r="F24" s="67" t="s">
        <v>27</v>
      </c>
      <c r="G24" s="57" t="s">
        <v>50</v>
      </c>
      <c r="H24" s="57"/>
      <c r="I24" s="57"/>
      <c r="J24" s="57"/>
      <c r="K24" s="58"/>
      <c r="L24" s="58"/>
      <c r="M24" s="58"/>
      <c r="N24" s="32"/>
      <c r="O24" s="32"/>
    </row>
    <row r="25" spans="2:15" s="45" customFormat="1" ht="19.5" customHeight="1">
      <c r="B25" s="73"/>
      <c r="C25" s="81"/>
      <c r="D25" s="82"/>
      <c r="E25" s="47"/>
      <c r="F25" s="83" t="s">
        <v>29</v>
      </c>
      <c r="G25" s="48" t="s">
        <v>51</v>
      </c>
      <c r="H25" s="48"/>
      <c r="I25" s="48"/>
      <c r="J25" s="48"/>
      <c r="K25" s="70"/>
      <c r="L25" s="70"/>
      <c r="M25" s="70"/>
      <c r="N25" s="32"/>
      <c r="O25" s="32"/>
    </row>
    <row r="26" spans="2:15" s="45" customFormat="1" ht="19.5" customHeight="1">
      <c r="B26" s="71"/>
      <c r="C26" s="50"/>
      <c r="D26" s="80"/>
      <c r="E26" s="50"/>
      <c r="F26" s="80"/>
      <c r="G26" s="49" t="s">
        <v>52</v>
      </c>
      <c r="H26" s="49"/>
      <c r="I26" s="49"/>
      <c r="J26" s="49"/>
      <c r="K26" s="71"/>
      <c r="L26" s="71"/>
      <c r="M26" s="71"/>
      <c r="N26" s="32"/>
      <c r="O26" s="32"/>
    </row>
    <row r="27" spans="2:15" s="45" customFormat="1" ht="7.5" customHeight="1">
      <c r="B27" s="32"/>
      <c r="C27" s="32"/>
      <c r="D27" s="64"/>
      <c r="E27" s="32"/>
      <c r="F27" s="32"/>
      <c r="G27" s="32"/>
      <c r="H27" s="32"/>
      <c r="I27" s="32"/>
      <c r="J27" s="32"/>
      <c r="K27" s="32"/>
      <c r="L27" s="32"/>
      <c r="M27" s="32"/>
      <c r="N27" s="32"/>
      <c r="O27" s="32"/>
    </row>
    <row r="28" spans="2:15" s="45" customFormat="1" ht="9.75" customHeight="1">
      <c r="B28" s="32"/>
      <c r="C28" s="32"/>
      <c r="D28" s="32"/>
      <c r="E28" s="32"/>
      <c r="F28" s="32"/>
      <c r="G28" s="32"/>
      <c r="H28" s="32"/>
      <c r="I28" s="32"/>
      <c r="J28" s="32"/>
      <c r="K28" s="32"/>
      <c r="L28" s="32"/>
      <c r="M28" s="32"/>
      <c r="N28" s="32"/>
      <c r="O28" s="32"/>
    </row>
    <row r="29" spans="2:15" s="45" customFormat="1" ht="19.5" customHeight="1">
      <c r="B29" s="17" t="s">
        <v>53</v>
      </c>
      <c r="C29" s="32"/>
      <c r="D29" s="32"/>
      <c r="E29" s="32"/>
      <c r="F29" s="32"/>
      <c r="G29" s="32"/>
      <c r="H29" s="32"/>
      <c r="I29" s="32"/>
      <c r="J29" s="32"/>
      <c r="K29" s="32"/>
      <c r="L29" s="32"/>
      <c r="M29" s="32"/>
      <c r="N29" s="32"/>
      <c r="O29" s="32"/>
    </row>
    <row r="30" spans="2:15" s="45" customFormat="1" ht="19.5" customHeight="1">
      <c r="B30" s="43"/>
      <c r="C30" s="43"/>
      <c r="D30" s="43"/>
      <c r="E30" s="43"/>
      <c r="F30" s="43"/>
      <c r="G30" s="43"/>
      <c r="H30" s="43"/>
      <c r="I30" s="43"/>
      <c r="J30" s="43"/>
      <c r="K30" s="43"/>
      <c r="L30" s="43"/>
      <c r="M30" s="43"/>
      <c r="N30" s="43"/>
      <c r="O30" s="32"/>
    </row>
    <row r="31" spans="2:15" s="45" customFormat="1" ht="19.5" customHeight="1">
      <c r="B31" s="43"/>
      <c r="C31" s="43"/>
      <c r="D31" s="43"/>
      <c r="E31" s="43"/>
      <c r="F31" s="43"/>
      <c r="G31" s="43"/>
      <c r="H31" s="43"/>
      <c r="I31" s="43"/>
      <c r="J31" s="43"/>
      <c r="K31" s="43"/>
      <c r="L31" s="43"/>
      <c r="M31" s="43"/>
      <c r="N31" s="43"/>
      <c r="O31" s="32"/>
    </row>
    <row r="32" spans="2:15" s="45" customFormat="1" ht="19.5" customHeight="1">
      <c r="B32" s="43"/>
      <c r="C32" s="43"/>
      <c r="D32" s="43"/>
      <c r="E32" s="43"/>
      <c r="F32" s="43"/>
      <c r="G32" s="43"/>
      <c r="H32" s="43"/>
      <c r="I32" s="43"/>
      <c r="J32" s="43"/>
      <c r="K32" s="43"/>
      <c r="L32" s="43"/>
      <c r="M32" s="43"/>
      <c r="N32" s="43"/>
      <c r="O32" s="32"/>
    </row>
    <row r="33" spans="2:15" ht="19.5" customHeight="1">
      <c r="B33" s="161"/>
      <c r="C33" s="161"/>
      <c r="D33" s="161"/>
      <c r="E33" s="161"/>
      <c r="F33" s="161"/>
      <c r="G33" s="161"/>
      <c r="H33" s="161"/>
      <c r="I33" s="161"/>
      <c r="J33" s="161"/>
      <c r="K33" s="161"/>
      <c r="L33" s="161"/>
      <c r="M33" s="161"/>
      <c r="N33" s="161"/>
      <c r="O33" s="44"/>
    </row>
    <row r="34" spans="2:15" ht="19.5" customHeight="1">
      <c r="B34" s="161"/>
      <c r="C34" s="161"/>
      <c r="D34" s="161"/>
      <c r="E34" s="161"/>
      <c r="F34" s="161"/>
      <c r="G34" s="161"/>
      <c r="H34" s="161"/>
      <c r="I34" s="161"/>
      <c r="J34" s="161"/>
      <c r="K34" s="161"/>
      <c r="L34" s="161"/>
      <c r="M34" s="161"/>
      <c r="N34" s="161"/>
      <c r="O34" s="44"/>
    </row>
    <row r="35" spans="2:15" ht="19.5" customHeight="1">
      <c r="B35" s="161"/>
      <c r="C35" s="161"/>
      <c r="D35" s="161"/>
      <c r="E35" s="161"/>
      <c r="F35" s="161"/>
      <c r="G35" s="161"/>
      <c r="H35" s="161"/>
      <c r="I35" s="161"/>
      <c r="J35" s="161"/>
      <c r="K35" s="161"/>
      <c r="L35" s="161"/>
      <c r="M35" s="161"/>
      <c r="N35" s="161"/>
      <c r="O35" s="44"/>
    </row>
    <row r="36" spans="2:15" ht="19.5" customHeight="1">
      <c r="B36" s="161"/>
      <c r="C36" s="161"/>
      <c r="D36" s="161"/>
      <c r="E36" s="161"/>
      <c r="F36" s="161"/>
      <c r="G36" s="161"/>
      <c r="H36" s="161"/>
      <c r="I36" s="161"/>
      <c r="J36" s="161"/>
      <c r="K36" s="161"/>
      <c r="L36" s="161"/>
      <c r="M36" s="161"/>
      <c r="N36" s="161"/>
      <c r="O36" s="44"/>
    </row>
    <row r="37" spans="2:15" ht="19.5" customHeight="1">
      <c r="B37" s="161"/>
      <c r="C37" s="161"/>
      <c r="D37" s="161"/>
      <c r="E37" s="161"/>
      <c r="F37" s="161"/>
      <c r="G37" s="161"/>
      <c r="H37" s="161"/>
      <c r="I37" s="44"/>
      <c r="O37" s="44"/>
    </row>
    <row r="38" spans="2:15" ht="18.75" customHeight="1">
      <c r="B38" s="161"/>
      <c r="C38" s="161"/>
      <c r="D38" s="161"/>
      <c r="E38" s="161"/>
      <c r="F38" s="161"/>
      <c r="G38" s="161"/>
      <c r="H38" s="161"/>
      <c r="I38" s="44"/>
    </row>
    <row r="39" spans="2:15" ht="18.75" customHeight="1">
      <c r="B39" s="161"/>
      <c r="C39" s="161"/>
      <c r="D39" s="161"/>
      <c r="E39" s="161"/>
      <c r="F39" s="161"/>
      <c r="G39" s="161"/>
      <c r="H39" s="161"/>
      <c r="I39" s="44"/>
    </row>
    <row r="40" spans="2:15" ht="18.75" customHeight="1"/>
  </sheetData>
  <mergeCells count="4">
    <mergeCell ref="K4:K5"/>
    <mergeCell ref="L4:L5"/>
    <mergeCell ref="M4:M5"/>
    <mergeCell ref="B2:M2"/>
  </mergeCells>
  <phoneticPr fontId="1"/>
  <hyperlinks>
    <hyperlink ref="C6" location="様式①申請!A1" display="Ⅰ.実施計画の承認申請及び同補助金の交付申請書"/>
    <hyperlink ref="C19" location="交付申請書!A1" display="Ⅱ．補助金交付申請書"/>
    <hyperlink ref="C8:F8" location="'2.申請事業の目的 '!A1" display="２．"/>
    <hyperlink ref="C9:G9" location="'3.実施体制 '!A1" display="３．"/>
    <hyperlink ref="C7:G7" location="'1.概要'!A1" display="１．"/>
    <hyperlink ref="C14:E14" location="①8.添付資料!A1" display="８．"/>
    <hyperlink ref="C7:E7" location="①1.概要!A1" display="１．"/>
    <hyperlink ref="C8:E8" location="'①2.申請事業の目的 '!A1" display="２．"/>
    <hyperlink ref="C9:E9" location="'①3.実施体制 '!A1" display="３．"/>
    <hyperlink ref="C10:F10" location="'①4.申請事業の内容(Ｋ)'!A1" display="４．"/>
    <hyperlink ref="C12:J12" location="'①6.成果目標(Ｋ)'!A1" display="６．"/>
    <hyperlink ref="C13:I13" location="'①7.積算内訳(Ｋ)'!A1" display="７．"/>
    <hyperlink ref="C11:K11" location="'①5.スケジュール(Ｋ)'!A1" display="５．"/>
    <hyperlink ref="C19:E19" location="①交付申請書!A1" display="Ⅱ．補助金交付申請書"/>
    <hyperlink ref="B29" location="はじめに!A1" display="★目的別使用申請様式チャート図に戻る"/>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colBreaks count="1" manualBreakCount="1">
    <brk id="1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41"/>
  <sheetViews>
    <sheetView view="pageBreakPreview" zoomScaleNormal="100" zoomScaleSheetLayoutView="100" workbookViewId="0"/>
  </sheetViews>
  <sheetFormatPr defaultRowHeight="15.75"/>
  <cols>
    <col min="1" max="1" width="1.625" style="35" customWidth="1"/>
    <col min="2" max="2" width="4.875" style="35" customWidth="1"/>
    <col min="3" max="3" width="10.625" style="35" customWidth="1"/>
    <col min="4" max="4" width="6.875" style="35" customWidth="1"/>
    <col min="5" max="6" width="12" style="35" customWidth="1"/>
    <col min="7" max="7" width="10.5" style="35" customWidth="1"/>
    <col min="8" max="8" width="10.625" style="35" customWidth="1"/>
    <col min="9" max="9" width="16.625" style="35" customWidth="1"/>
    <col min="10" max="13" width="9.875" style="35" customWidth="1"/>
    <col min="14" max="14" width="9" style="35"/>
    <col min="15" max="15" width="1.625" style="35" customWidth="1"/>
    <col min="16" max="16384" width="9" style="35"/>
  </cols>
  <sheetData>
    <row r="1" spans="2:15" ht="9" customHeight="1"/>
    <row r="2" spans="2:15" ht="19.5" customHeight="1">
      <c r="B2" s="34"/>
      <c r="C2" s="36"/>
      <c r="D2" s="36"/>
      <c r="E2" s="36"/>
      <c r="F2" s="36"/>
      <c r="G2" s="36"/>
      <c r="H2" s="36"/>
      <c r="O2" s="36"/>
    </row>
    <row r="3" spans="2:15" ht="22.5" customHeight="1">
      <c r="L3" s="174" t="s">
        <v>54</v>
      </c>
      <c r="M3" s="174"/>
      <c r="O3" s="36"/>
    </row>
    <row r="4" spans="2:15" ht="22.5" customHeight="1">
      <c r="B4" s="36"/>
      <c r="C4" s="36"/>
      <c r="D4" s="36"/>
      <c r="E4" s="36"/>
      <c r="F4" s="36"/>
      <c r="G4" s="36"/>
      <c r="H4" s="36"/>
      <c r="I4" s="36"/>
      <c r="J4" s="36"/>
      <c r="K4" s="36"/>
      <c r="L4" s="36"/>
      <c r="M4" s="36"/>
      <c r="O4" s="36"/>
    </row>
    <row r="5" spans="2:15" ht="22.5" customHeight="1">
      <c r="B5" s="40" t="s">
        <v>55</v>
      </c>
      <c r="C5" s="36"/>
      <c r="D5" s="36"/>
      <c r="E5" s="36"/>
      <c r="F5" s="36"/>
      <c r="G5" s="36"/>
      <c r="H5" s="36"/>
      <c r="I5" s="36"/>
      <c r="J5" s="36"/>
      <c r="K5" s="36"/>
      <c r="L5" s="36"/>
      <c r="M5" s="36"/>
      <c r="O5" s="36"/>
    </row>
    <row r="6" spans="2:15" ht="22.5" customHeight="1">
      <c r="B6" s="36"/>
      <c r="C6" s="36"/>
      <c r="D6" s="36"/>
      <c r="E6" s="36"/>
      <c r="F6" s="36"/>
      <c r="G6" s="36"/>
      <c r="H6" s="36"/>
      <c r="I6" s="36"/>
      <c r="J6" s="36"/>
      <c r="K6" s="36"/>
      <c r="L6" s="36"/>
      <c r="M6" s="36"/>
      <c r="O6" s="36"/>
    </row>
    <row r="7" spans="2:15" ht="22.5" customHeight="1">
      <c r="B7" s="36"/>
      <c r="C7" s="36"/>
      <c r="D7" s="36"/>
      <c r="E7" s="36"/>
      <c r="F7" s="36"/>
      <c r="G7" s="36"/>
      <c r="H7" s="36"/>
      <c r="I7" s="36"/>
      <c r="J7" s="36"/>
      <c r="K7" s="36"/>
      <c r="L7" s="36"/>
      <c r="M7" s="36"/>
      <c r="O7" s="36"/>
    </row>
    <row r="8" spans="2:15" ht="22.5" customHeight="1">
      <c r="B8" s="36"/>
      <c r="C8" s="36"/>
      <c r="D8" s="36"/>
      <c r="E8" s="36"/>
      <c r="F8" s="36"/>
      <c r="G8" s="36"/>
      <c r="I8" s="39" t="s">
        <v>56</v>
      </c>
      <c r="J8" s="175"/>
      <c r="K8" s="176"/>
      <c r="L8" s="176"/>
      <c r="M8" s="176"/>
      <c r="N8" s="176"/>
      <c r="O8" s="36"/>
    </row>
    <row r="9" spans="2:15" ht="28.5" customHeight="1">
      <c r="B9" s="36"/>
      <c r="C9" s="36"/>
      <c r="D9" s="36"/>
      <c r="E9" s="36"/>
      <c r="F9" s="36"/>
      <c r="G9" s="36"/>
      <c r="I9" s="38" t="s">
        <v>57</v>
      </c>
      <c r="J9" s="177"/>
      <c r="K9" s="178"/>
      <c r="L9" s="178"/>
      <c r="M9" s="178"/>
      <c r="N9" s="178"/>
      <c r="O9" s="36"/>
    </row>
    <row r="10" spans="2:15" ht="22.5" customHeight="1">
      <c r="O10" s="36"/>
    </row>
    <row r="11" spans="2:15" ht="22.5" customHeight="1">
      <c r="C11" s="36"/>
      <c r="D11" s="36"/>
      <c r="E11" s="36"/>
      <c r="F11" s="36"/>
      <c r="G11" s="36"/>
      <c r="H11" s="36"/>
      <c r="I11" s="36"/>
      <c r="J11" s="36"/>
      <c r="K11" s="36"/>
      <c r="L11" s="36"/>
      <c r="M11" s="36"/>
      <c r="O11" s="36"/>
    </row>
    <row r="12" spans="2:15" ht="22.5" customHeight="1">
      <c r="B12" s="36"/>
      <c r="D12" s="41"/>
      <c r="E12" s="143" t="s">
        <v>58</v>
      </c>
      <c r="F12" s="36"/>
      <c r="G12" s="36"/>
      <c r="H12" s="36"/>
      <c r="I12" s="36"/>
      <c r="J12" s="36"/>
      <c r="K12" s="36"/>
      <c r="L12" s="36"/>
      <c r="M12" s="36"/>
      <c r="O12" s="36"/>
    </row>
    <row r="13" spans="2:15" ht="22.5" customHeight="1">
      <c r="B13" s="36"/>
      <c r="C13" s="33"/>
      <c r="D13" s="36"/>
      <c r="E13" s="36"/>
      <c r="F13" s="36"/>
      <c r="G13" s="36"/>
      <c r="H13" s="36"/>
      <c r="I13" s="36"/>
      <c r="J13" s="36"/>
      <c r="K13" s="36"/>
      <c r="L13" s="36"/>
      <c r="M13" s="36"/>
      <c r="O13" s="36"/>
    </row>
    <row r="14" spans="2:15" ht="22.5" customHeight="1">
      <c r="B14" s="36"/>
      <c r="C14" s="36"/>
      <c r="D14" s="36"/>
      <c r="E14" s="36"/>
      <c r="F14" s="36"/>
      <c r="G14" s="36"/>
      <c r="H14" s="36"/>
      <c r="I14" s="36"/>
      <c r="J14" s="36"/>
      <c r="K14" s="36"/>
      <c r="L14" s="36"/>
      <c r="M14" s="36"/>
      <c r="O14" s="36"/>
    </row>
    <row r="15" spans="2:15" ht="22.5" customHeight="1">
      <c r="B15" s="36"/>
      <c r="D15" s="36"/>
      <c r="E15" s="36"/>
      <c r="F15" s="36"/>
      <c r="G15" s="36"/>
      <c r="H15" s="36"/>
      <c r="I15" s="36"/>
      <c r="J15" s="36"/>
      <c r="K15" s="36"/>
      <c r="L15" s="36"/>
      <c r="M15" s="36"/>
      <c r="O15" s="36"/>
    </row>
    <row r="16" spans="2:15" ht="22.5" customHeight="1">
      <c r="B16" s="36"/>
      <c r="C16" s="36"/>
      <c r="D16" s="36"/>
      <c r="E16" s="36"/>
      <c r="F16" s="36"/>
      <c r="G16" s="36"/>
      <c r="H16" s="36"/>
      <c r="I16" s="36"/>
      <c r="J16" s="36"/>
      <c r="K16" s="36"/>
      <c r="L16" s="36"/>
      <c r="M16" s="36"/>
      <c r="O16" s="36"/>
    </row>
    <row r="17" spans="2:15" ht="22.5" customHeight="1">
      <c r="B17" s="36"/>
      <c r="C17" s="36"/>
      <c r="D17" s="33"/>
      <c r="E17" s="144" t="s">
        <v>59</v>
      </c>
      <c r="F17" s="36"/>
      <c r="G17" s="36"/>
      <c r="H17" s="36"/>
      <c r="I17" s="36"/>
      <c r="J17" s="36"/>
      <c r="K17" s="36"/>
      <c r="L17" s="36"/>
      <c r="M17" s="36"/>
      <c r="O17" s="36"/>
    </row>
    <row r="18" spans="2:15" ht="22.5" customHeight="1">
      <c r="B18" s="36"/>
      <c r="C18" s="36"/>
      <c r="D18" s="36"/>
      <c r="E18" s="36"/>
      <c r="F18" s="36"/>
      <c r="G18" s="36"/>
      <c r="H18" s="36"/>
      <c r="I18" s="36"/>
      <c r="J18" s="36"/>
      <c r="K18" s="36"/>
      <c r="L18" s="36"/>
      <c r="M18" s="36"/>
      <c r="O18" s="36"/>
    </row>
    <row r="19" spans="2:15" ht="22.5" customHeight="1">
      <c r="B19" s="36"/>
      <c r="C19" s="36"/>
      <c r="D19" s="36"/>
      <c r="E19" s="36"/>
      <c r="F19" s="36"/>
      <c r="G19" s="36"/>
      <c r="H19" s="36"/>
      <c r="I19" s="36"/>
      <c r="J19" s="36"/>
      <c r="K19" s="36"/>
      <c r="L19" s="36"/>
      <c r="M19" s="36"/>
      <c r="O19" s="36"/>
    </row>
    <row r="20" spans="2:15" ht="22.5" customHeight="1">
      <c r="B20" s="36"/>
      <c r="C20" s="36"/>
      <c r="D20" s="36"/>
      <c r="E20" s="36"/>
      <c r="F20" s="36"/>
      <c r="G20" s="36"/>
      <c r="H20" s="36"/>
      <c r="I20" s="36"/>
      <c r="J20" s="36"/>
      <c r="K20" s="36"/>
      <c r="L20" s="36"/>
      <c r="M20" s="36"/>
      <c r="O20" s="36"/>
    </row>
    <row r="21" spans="2:15" ht="22.5" customHeight="1">
      <c r="B21" s="36"/>
      <c r="C21" s="36"/>
      <c r="D21" s="36"/>
      <c r="E21" s="36"/>
      <c r="F21" s="36"/>
      <c r="G21" s="36"/>
      <c r="H21" s="36"/>
      <c r="I21" s="36"/>
      <c r="J21" s="36"/>
      <c r="K21" s="36"/>
      <c r="L21" s="36"/>
      <c r="M21" s="36"/>
      <c r="O21" s="36"/>
    </row>
    <row r="22" spans="2:15" ht="22.5" customHeight="1">
      <c r="B22" s="36"/>
      <c r="C22" s="36"/>
      <c r="D22" s="36"/>
      <c r="E22" s="36"/>
      <c r="F22" s="36"/>
      <c r="G22" s="36"/>
      <c r="H22" s="36"/>
      <c r="I22" s="36"/>
      <c r="J22" s="36"/>
      <c r="K22" s="36"/>
      <c r="L22" s="36"/>
      <c r="M22" s="36"/>
      <c r="O22" s="36"/>
    </row>
    <row r="23" spans="2:15" ht="22.5" customHeight="1">
      <c r="B23" s="36"/>
      <c r="C23" s="36"/>
      <c r="D23" s="36"/>
      <c r="E23" s="36"/>
      <c r="F23" s="36"/>
      <c r="G23" s="36"/>
      <c r="H23" s="36"/>
      <c r="I23" s="36"/>
      <c r="J23" s="36"/>
      <c r="K23" s="36"/>
      <c r="L23" s="36"/>
      <c r="M23" s="36"/>
      <c r="O23" s="36"/>
    </row>
    <row r="24" spans="2:15" ht="22.5" customHeight="1">
      <c r="B24" s="36"/>
      <c r="C24" s="36"/>
      <c r="D24" s="36"/>
      <c r="E24" s="36"/>
      <c r="F24" s="36"/>
      <c r="G24" s="36"/>
      <c r="H24" s="36"/>
      <c r="I24" s="36"/>
      <c r="J24" s="36"/>
      <c r="K24" s="36"/>
      <c r="L24" s="36"/>
      <c r="M24" s="36"/>
      <c r="O24" s="36"/>
    </row>
    <row r="25" spans="2:15" ht="19.5" customHeight="1">
      <c r="B25" s="36"/>
      <c r="C25" s="36"/>
      <c r="D25" s="36"/>
      <c r="E25" s="36"/>
      <c r="F25" s="36"/>
      <c r="G25" s="36"/>
      <c r="H25" s="36"/>
      <c r="I25" s="36"/>
      <c r="J25" s="36"/>
      <c r="K25" s="36"/>
      <c r="L25" s="36"/>
      <c r="M25" s="36"/>
      <c r="O25" s="36"/>
    </row>
    <row r="26" spans="2:15" ht="19.5" customHeight="1">
      <c r="B26" s="36"/>
      <c r="C26" s="36"/>
      <c r="D26" s="36"/>
      <c r="E26" s="36"/>
      <c r="F26" s="36"/>
      <c r="G26" s="36"/>
      <c r="H26" s="36"/>
      <c r="I26" s="36"/>
      <c r="J26" s="36"/>
      <c r="K26" s="36"/>
      <c r="L26" s="36"/>
      <c r="M26" s="36"/>
      <c r="O26" s="36"/>
    </row>
    <row r="27" spans="2:15" ht="19.5" customHeight="1">
      <c r="B27" s="36"/>
      <c r="C27" s="36"/>
      <c r="D27" s="36"/>
      <c r="E27" s="36"/>
      <c r="F27" s="36"/>
      <c r="G27" s="36"/>
      <c r="H27" s="36"/>
      <c r="I27" s="36"/>
      <c r="J27" s="36"/>
      <c r="K27" s="36"/>
      <c r="L27" s="36"/>
      <c r="M27" s="36"/>
      <c r="O27" s="36"/>
    </row>
    <row r="28" spans="2:15" ht="19.5" customHeight="1">
      <c r="C28" s="36"/>
      <c r="D28" s="36"/>
      <c r="E28" s="36"/>
      <c r="F28" s="36"/>
      <c r="G28" s="36"/>
      <c r="H28" s="36"/>
      <c r="I28" s="36"/>
      <c r="J28" s="36"/>
      <c r="K28" s="36"/>
      <c r="L28" s="36"/>
      <c r="M28" s="36"/>
      <c r="O28" s="36"/>
    </row>
    <row r="29" spans="2:15" ht="19.5" customHeight="1">
      <c r="B29" s="36"/>
      <c r="C29" s="36"/>
      <c r="D29" s="36"/>
      <c r="E29" s="36"/>
      <c r="F29" s="36"/>
      <c r="G29" s="36"/>
      <c r="H29" s="36"/>
      <c r="I29" s="36"/>
      <c r="J29" s="36"/>
      <c r="K29" s="36"/>
      <c r="L29" s="36"/>
      <c r="M29" s="36"/>
      <c r="O29" s="36"/>
    </row>
    <row r="30" spans="2:15" ht="19.5" customHeight="1">
      <c r="B30" s="36"/>
      <c r="C30" s="36"/>
      <c r="D30" s="36"/>
      <c r="E30" s="36"/>
      <c r="F30" s="36"/>
      <c r="G30" s="36"/>
      <c r="H30" s="36"/>
      <c r="I30" s="36"/>
      <c r="J30" s="36"/>
      <c r="K30" s="36"/>
      <c r="L30" s="36"/>
      <c r="M30" s="36"/>
      <c r="O30" s="36"/>
    </row>
    <row r="31" spans="2:15" ht="19.5" customHeight="1">
      <c r="B31" s="37"/>
      <c r="C31" s="37"/>
      <c r="D31" s="37"/>
      <c r="E31" s="37"/>
      <c r="F31" s="37"/>
      <c r="G31" s="37"/>
      <c r="H31" s="37"/>
      <c r="I31" s="37"/>
      <c r="J31" s="37"/>
      <c r="K31" s="37"/>
      <c r="L31" s="37"/>
      <c r="M31" s="37"/>
      <c r="O31" s="36"/>
    </row>
    <row r="32" spans="2:15" ht="19.5" customHeight="1">
      <c r="B32" s="37"/>
      <c r="C32" s="37"/>
      <c r="D32" s="37"/>
      <c r="E32" s="37"/>
      <c r="F32" s="37"/>
      <c r="G32" s="37"/>
      <c r="H32" s="37"/>
      <c r="I32" s="37"/>
      <c r="J32" s="37"/>
      <c r="K32" s="37"/>
      <c r="L32" s="37"/>
      <c r="M32" s="37"/>
      <c r="O32" s="36"/>
    </row>
    <row r="33" spans="2:15" ht="19.5" customHeight="1">
      <c r="B33" s="37"/>
      <c r="C33" s="37"/>
      <c r="D33" s="37"/>
      <c r="E33" s="37"/>
      <c r="F33" s="37"/>
      <c r="G33" s="37"/>
      <c r="H33" s="37"/>
      <c r="I33" s="37"/>
      <c r="J33" s="37"/>
      <c r="K33" s="37"/>
      <c r="L33" s="37"/>
      <c r="M33" s="37"/>
      <c r="O33" s="36"/>
    </row>
    <row r="34" spans="2:15" ht="19.5" customHeight="1">
      <c r="B34" s="37"/>
      <c r="C34" s="37"/>
      <c r="D34" s="37"/>
      <c r="E34" s="37"/>
      <c r="F34" s="37"/>
      <c r="G34" s="37"/>
      <c r="H34" s="37"/>
      <c r="I34" s="37"/>
      <c r="J34" s="37"/>
      <c r="K34" s="37"/>
      <c r="L34" s="37"/>
      <c r="M34" s="37"/>
      <c r="O34" s="36"/>
    </row>
    <row r="35" spans="2:15" ht="19.5" customHeight="1">
      <c r="B35" s="37"/>
      <c r="C35" s="37"/>
      <c r="D35" s="37"/>
      <c r="E35" s="37"/>
      <c r="F35" s="37"/>
      <c r="G35" s="37"/>
      <c r="H35" s="37"/>
      <c r="I35" s="37"/>
      <c r="J35" s="37"/>
      <c r="K35" s="37"/>
      <c r="L35" s="37"/>
      <c r="M35" s="37"/>
      <c r="O35" s="36"/>
    </row>
    <row r="36" spans="2:15" ht="19.5" customHeight="1">
      <c r="B36" s="37"/>
      <c r="C36" s="37"/>
      <c r="D36" s="37"/>
      <c r="E36" s="37"/>
      <c r="F36" s="37"/>
      <c r="G36" s="37"/>
      <c r="H36" s="37"/>
      <c r="I36" s="37"/>
      <c r="J36" s="37"/>
      <c r="K36" s="37"/>
      <c r="L36" s="37"/>
      <c r="M36" s="37"/>
      <c r="O36" s="36"/>
    </row>
    <row r="37" spans="2:15" ht="19.5" customHeight="1">
      <c r="B37" s="37"/>
      <c r="C37" s="37"/>
      <c r="D37" s="37"/>
      <c r="E37" s="37"/>
      <c r="F37" s="37"/>
      <c r="G37" s="37"/>
      <c r="H37" s="37"/>
      <c r="I37" s="37"/>
      <c r="J37" s="37"/>
      <c r="K37" s="37"/>
      <c r="L37" s="37"/>
      <c r="M37" s="37"/>
      <c r="O37" s="36"/>
    </row>
    <row r="38" spans="2:15" ht="19.5" customHeight="1">
      <c r="B38" s="37"/>
      <c r="C38" s="37"/>
      <c r="D38" s="37"/>
      <c r="E38" s="37"/>
      <c r="F38" s="37"/>
      <c r="G38" s="37"/>
      <c r="H38" s="37"/>
      <c r="I38" s="37"/>
      <c r="J38" s="36"/>
      <c r="O38" s="36"/>
    </row>
    <row r="39" spans="2:15" ht="18.75" customHeight="1">
      <c r="B39" s="37"/>
      <c r="C39" s="37"/>
      <c r="D39" s="37"/>
      <c r="E39" s="37"/>
      <c r="F39" s="37"/>
      <c r="G39" s="37"/>
      <c r="H39" s="37"/>
      <c r="I39" s="37"/>
      <c r="J39" s="36"/>
    </row>
    <row r="40" spans="2:15" ht="18.75" customHeight="1">
      <c r="B40" s="37"/>
      <c r="C40" s="37"/>
      <c r="D40" s="37"/>
      <c r="E40" s="37"/>
      <c r="F40" s="37"/>
      <c r="G40" s="37"/>
      <c r="H40" s="37"/>
      <c r="I40" s="37"/>
      <c r="J40" s="36"/>
    </row>
    <row r="41" spans="2:15" ht="18.75" customHeight="1"/>
  </sheetData>
  <mergeCells count="3">
    <mergeCell ref="L3:M3"/>
    <mergeCell ref="J8:N8"/>
    <mergeCell ref="J9:N9"/>
  </mergeCells>
  <phoneticPr fontId="1"/>
  <conditionalFormatting sqref="L3:M3">
    <cfRule type="containsText" dxfId="113" priority="1" operator="containsText" text="日付を入力してください">
      <formula>NOT(ISERROR(SEARCH("日付を入力してください",L3)))</formula>
    </cfRule>
  </conditionalFormatting>
  <dataValidations disablePrompts="1"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4.25"/>
  <cols>
    <col min="1" max="1" width="1.625" style="203" customWidth="1"/>
    <col min="2" max="2" width="9" style="203" customWidth="1"/>
    <col min="3" max="3" width="9" style="203"/>
    <col min="4" max="4" width="11.125" style="203" customWidth="1"/>
    <col min="5" max="5" width="6" style="203" customWidth="1"/>
    <col min="6" max="6" width="9" style="203" customWidth="1"/>
    <col min="7" max="7" width="9" style="203"/>
    <col min="8" max="8" width="7.625" style="203" customWidth="1"/>
    <col min="9" max="9" width="5.25" style="203" customWidth="1"/>
    <col min="10" max="10" width="9" style="203"/>
    <col min="11" max="12" width="9" style="203" customWidth="1"/>
    <col min="13" max="13" width="9" style="203"/>
    <col min="14" max="14" width="9" style="203" customWidth="1"/>
    <col min="15" max="15" width="12.875" style="203" customWidth="1"/>
    <col min="16" max="16" width="1.875" style="203" customWidth="1"/>
    <col min="17" max="16384" width="9" style="203"/>
  </cols>
  <sheetData>
    <row r="1" spans="2:17" ht="8.25" customHeight="1"/>
    <row r="2" spans="2:17" ht="23.25" customHeight="1">
      <c r="B2" s="204"/>
      <c r="C2" s="204"/>
      <c r="D2" s="204"/>
      <c r="E2" s="204"/>
      <c r="F2" s="204"/>
      <c r="G2" s="204"/>
      <c r="H2" s="204"/>
      <c r="I2" s="205"/>
      <c r="J2" s="204"/>
      <c r="K2" s="205" t="s">
        <v>60</v>
      </c>
      <c r="L2" s="204" t="s">
        <v>61</v>
      </c>
      <c r="M2" s="204"/>
      <c r="N2" s="204"/>
      <c r="O2" s="204"/>
    </row>
    <row r="3" spans="2:17" ht="19.5" customHeight="1">
      <c r="B3" s="206"/>
      <c r="C3" s="206"/>
      <c r="D3" s="206"/>
      <c r="E3" s="206"/>
      <c r="F3" s="206"/>
      <c r="G3" s="206"/>
      <c r="H3" s="206"/>
      <c r="I3" s="206"/>
      <c r="J3" s="206"/>
      <c r="K3" s="206"/>
      <c r="Q3" s="207"/>
    </row>
    <row r="4" spans="2:17" ht="19.5" customHeight="1" thickBot="1">
      <c r="B4" s="208" t="s">
        <v>62</v>
      </c>
      <c r="C4" s="209"/>
      <c r="D4" s="209"/>
      <c r="E4" s="209"/>
      <c r="F4" s="209"/>
      <c r="G4" s="209"/>
      <c r="H4" s="209"/>
      <c r="I4" s="209"/>
      <c r="J4" s="203" t="s">
        <v>63</v>
      </c>
      <c r="K4" s="209"/>
    </row>
    <row r="5" spans="2:17" ht="19.5" customHeight="1" thickBot="1">
      <c r="B5" s="203" t="s">
        <v>64</v>
      </c>
      <c r="J5" s="210"/>
      <c r="K5" s="211"/>
      <c r="L5" s="211"/>
      <c r="M5" s="211"/>
      <c r="N5" s="211"/>
      <c r="O5" s="212"/>
    </row>
    <row r="6" spans="2:17" ht="19.5" customHeight="1">
      <c r="B6" s="213" t="s">
        <v>65</v>
      </c>
      <c r="C6" s="214"/>
      <c r="D6" s="215"/>
      <c r="E6" s="216"/>
      <c r="F6" s="216"/>
      <c r="G6" s="216"/>
      <c r="H6" s="217"/>
      <c r="I6" s="218"/>
      <c r="J6" s="219"/>
      <c r="K6" s="220"/>
      <c r="L6" s="220"/>
      <c r="M6" s="220"/>
      <c r="N6" s="220"/>
      <c r="O6" s="221"/>
    </row>
    <row r="7" spans="2:17" ht="19.5" customHeight="1">
      <c r="B7" s="222" t="s">
        <v>66</v>
      </c>
      <c r="C7" s="223"/>
      <c r="D7" s="224"/>
      <c r="E7" s="225"/>
      <c r="F7" s="225"/>
      <c r="G7" s="225"/>
      <c r="H7" s="226"/>
      <c r="I7" s="227"/>
      <c r="J7" s="219"/>
      <c r="K7" s="220"/>
      <c r="L7" s="220"/>
      <c r="M7" s="220"/>
      <c r="N7" s="220"/>
      <c r="O7" s="221"/>
    </row>
    <row r="8" spans="2:17" ht="19.5" customHeight="1" thickBot="1">
      <c r="B8" s="228"/>
      <c r="C8" s="229"/>
      <c r="D8" s="230"/>
      <c r="E8" s="231"/>
      <c r="F8" s="231"/>
      <c r="G8" s="231"/>
      <c r="H8" s="232"/>
      <c r="I8" s="227"/>
      <c r="J8" s="219"/>
      <c r="K8" s="220"/>
      <c r="L8" s="220"/>
      <c r="M8" s="220"/>
      <c r="N8" s="220"/>
      <c r="O8" s="221"/>
    </row>
    <row r="9" spans="2:17" ht="19.5" customHeight="1" thickBot="1">
      <c r="B9" s="203" t="s">
        <v>67</v>
      </c>
      <c r="J9" s="219"/>
      <c r="K9" s="220"/>
      <c r="L9" s="220"/>
      <c r="M9" s="220"/>
      <c r="N9" s="220"/>
      <c r="O9" s="221"/>
    </row>
    <row r="10" spans="2:17" ht="20.25" customHeight="1">
      <c r="B10" s="233" t="s">
        <v>68</v>
      </c>
      <c r="C10" s="234"/>
      <c r="D10" s="234"/>
      <c r="E10" s="235"/>
      <c r="F10" s="236"/>
      <c r="G10" s="236"/>
      <c r="H10" s="237"/>
      <c r="J10" s="219"/>
      <c r="K10" s="220"/>
      <c r="L10" s="220"/>
      <c r="M10" s="220"/>
      <c r="N10" s="220"/>
      <c r="O10" s="221"/>
    </row>
    <row r="11" spans="2:17" ht="19.5" customHeight="1">
      <c r="B11" s="238" t="s">
        <v>69</v>
      </c>
      <c r="C11" s="239"/>
      <c r="D11" s="240"/>
      <c r="E11" s="240"/>
      <c r="F11" s="240"/>
      <c r="G11" s="240"/>
      <c r="H11" s="241"/>
      <c r="J11" s="219"/>
      <c r="K11" s="220"/>
      <c r="L11" s="220"/>
      <c r="M11" s="220"/>
      <c r="N11" s="220"/>
      <c r="O11" s="221"/>
    </row>
    <row r="12" spans="2:17" ht="19.5" customHeight="1" thickBot="1">
      <c r="B12" s="242"/>
      <c r="C12" s="243"/>
      <c r="D12" s="244"/>
      <c r="E12" s="244"/>
      <c r="F12" s="244"/>
      <c r="G12" s="244"/>
      <c r="H12" s="245"/>
      <c r="I12" s="246"/>
      <c r="J12" s="219"/>
      <c r="K12" s="220"/>
      <c r="L12" s="220"/>
      <c r="M12" s="220"/>
      <c r="N12" s="220"/>
      <c r="O12" s="221"/>
    </row>
    <row r="13" spans="2:17" ht="19.5" customHeight="1" thickBot="1">
      <c r="B13" s="247" t="s">
        <v>70</v>
      </c>
      <c r="C13" s="247"/>
      <c r="D13" s="247"/>
      <c r="E13" s="247"/>
      <c r="F13" s="247"/>
      <c r="G13" s="247"/>
      <c r="H13" s="247"/>
      <c r="I13" s="247"/>
      <c r="J13" s="219"/>
      <c r="K13" s="220"/>
      <c r="L13" s="220"/>
      <c r="M13" s="220"/>
      <c r="N13" s="220"/>
      <c r="O13" s="221"/>
    </row>
    <row r="14" spans="2:17" ht="29.25" customHeight="1">
      <c r="B14" s="248" t="s">
        <v>71</v>
      </c>
      <c r="C14" s="249"/>
      <c r="D14" s="250"/>
      <c r="E14" s="250"/>
      <c r="F14" s="250"/>
      <c r="G14" s="250"/>
      <c r="H14" s="251"/>
      <c r="I14" s="252"/>
      <c r="J14" s="219"/>
      <c r="K14" s="220"/>
      <c r="L14" s="220"/>
      <c r="M14" s="220"/>
      <c r="N14" s="220"/>
      <c r="O14" s="221"/>
    </row>
    <row r="15" spans="2:17" ht="19.5" customHeight="1">
      <c r="B15" s="253" t="s">
        <v>65</v>
      </c>
      <c r="C15" s="254"/>
      <c r="D15" s="255"/>
      <c r="E15" s="255"/>
      <c r="F15" s="255"/>
      <c r="G15" s="255"/>
      <c r="H15" s="256"/>
      <c r="J15" s="219"/>
      <c r="K15" s="220"/>
      <c r="L15" s="220"/>
      <c r="M15" s="220"/>
      <c r="N15" s="220"/>
      <c r="O15" s="221"/>
    </row>
    <row r="16" spans="2:17" ht="19.5" customHeight="1">
      <c r="B16" s="257" t="s">
        <v>72</v>
      </c>
      <c r="C16" s="258"/>
      <c r="D16" s="259"/>
      <c r="E16" s="259"/>
      <c r="F16" s="259"/>
      <c r="G16" s="259"/>
      <c r="H16" s="260"/>
      <c r="J16" s="219"/>
      <c r="K16" s="220"/>
      <c r="L16" s="220"/>
      <c r="M16" s="220"/>
      <c r="N16" s="220"/>
      <c r="O16" s="221"/>
    </row>
    <row r="17" spans="2:18" ht="19.5" customHeight="1" thickBot="1">
      <c r="B17" s="261"/>
      <c r="C17" s="262"/>
      <c r="D17" s="263"/>
      <c r="E17" s="263"/>
      <c r="F17" s="263"/>
      <c r="G17" s="263"/>
      <c r="H17" s="264"/>
      <c r="J17" s="219"/>
      <c r="K17" s="220"/>
      <c r="L17" s="220"/>
      <c r="M17" s="220"/>
      <c r="N17" s="220"/>
      <c r="O17" s="221"/>
    </row>
    <row r="18" spans="2:18" ht="19.5" customHeight="1" thickBot="1">
      <c r="B18" s="203" t="s">
        <v>73</v>
      </c>
      <c r="I18" s="252"/>
      <c r="J18" s="219"/>
      <c r="K18" s="220"/>
      <c r="L18" s="220"/>
      <c r="M18" s="220"/>
      <c r="N18" s="220"/>
      <c r="O18" s="221"/>
    </row>
    <row r="19" spans="2:18" ht="21" customHeight="1">
      <c r="B19" s="233" t="s">
        <v>74</v>
      </c>
      <c r="C19" s="215"/>
      <c r="D19" s="265"/>
      <c r="E19" s="266" t="s">
        <v>75</v>
      </c>
      <c r="F19" s="267"/>
      <c r="G19" s="268"/>
      <c r="H19" s="269"/>
      <c r="I19" s="252"/>
      <c r="J19" s="219"/>
      <c r="K19" s="220"/>
      <c r="L19" s="220"/>
      <c r="M19" s="220"/>
      <c r="N19" s="220"/>
      <c r="O19" s="221"/>
    </row>
    <row r="20" spans="2:18" ht="30" customHeight="1">
      <c r="B20" s="270" t="s" ph="1">
        <v>76</v>
      </c>
      <c r="C20" s="271" ph="1"/>
      <c r="D20" s="272" ph="1"/>
      <c r="E20" s="272" ph="1"/>
      <c r="F20" s="272" ph="1"/>
      <c r="G20" s="272" ph="1"/>
      <c r="H20" s="273" ph="1"/>
      <c r="I20" s="274"/>
      <c r="J20" s="219"/>
      <c r="K20" s="220"/>
      <c r="L20" s="220"/>
      <c r="M20" s="220"/>
      <c r="N20" s="220"/>
      <c r="O20" s="221"/>
    </row>
    <row r="21" spans="2:18" ht="20.25" customHeight="1">
      <c r="B21" s="253" t="s">
        <v>68</v>
      </c>
      <c r="C21" s="275"/>
      <c r="D21" s="276"/>
      <c r="E21" s="277"/>
      <c r="F21" s="278"/>
      <c r="G21" s="278"/>
      <c r="H21" s="279"/>
      <c r="J21" s="219"/>
      <c r="K21" s="220"/>
      <c r="L21" s="220"/>
      <c r="M21" s="220"/>
      <c r="N21" s="220"/>
      <c r="O21" s="221"/>
    </row>
    <row r="22" spans="2:18" ht="19.5" customHeight="1">
      <c r="B22" s="280" t="s">
        <v>69</v>
      </c>
      <c r="C22" s="281"/>
      <c r="D22" s="282"/>
      <c r="E22" s="282"/>
      <c r="F22" s="282"/>
      <c r="G22" s="282"/>
      <c r="H22" s="283"/>
      <c r="J22" s="219"/>
      <c r="K22" s="220"/>
      <c r="L22" s="220"/>
      <c r="M22" s="220"/>
      <c r="N22" s="220"/>
      <c r="O22" s="221"/>
    </row>
    <row r="23" spans="2:18" ht="19.5" customHeight="1" thickBot="1">
      <c r="B23" s="284"/>
      <c r="C23" s="285"/>
      <c r="D23" s="286"/>
      <c r="E23" s="286"/>
      <c r="F23" s="286"/>
      <c r="G23" s="286"/>
      <c r="H23" s="287"/>
      <c r="J23" s="288"/>
      <c r="K23" s="289"/>
      <c r="L23" s="289"/>
      <c r="M23" s="289"/>
      <c r="N23" s="289"/>
      <c r="O23" s="290"/>
    </row>
    <row r="24" spans="2:18" ht="21.75" customHeight="1" thickBot="1">
      <c r="B24" s="253" t="s">
        <v>77</v>
      </c>
      <c r="C24" s="291"/>
      <c r="D24" s="292"/>
      <c r="E24" s="292"/>
      <c r="F24" s="293"/>
      <c r="G24" s="292"/>
      <c r="H24" s="294"/>
      <c r="J24" s="203" t="s">
        <v>78</v>
      </c>
      <c r="K24" s="252"/>
      <c r="L24" s="252"/>
      <c r="M24" s="252"/>
      <c r="N24" s="252"/>
      <c r="O24" s="252"/>
    </row>
    <row r="25" spans="2:18" ht="21.75" customHeight="1" thickBot="1">
      <c r="B25" s="295" t="s">
        <v>79</v>
      </c>
      <c r="C25" s="296"/>
      <c r="D25" s="297"/>
      <c r="E25" s="297"/>
      <c r="F25" s="297"/>
      <c r="G25" s="297"/>
      <c r="H25" s="298"/>
      <c r="I25" s="252"/>
      <c r="J25" s="299"/>
      <c r="K25" s="300"/>
      <c r="L25" s="340" t="str">
        <f>IF(J25="","",J25)</f>
        <v/>
      </c>
      <c r="M25" s="301"/>
      <c r="N25" s="301"/>
      <c r="O25" s="301"/>
    </row>
    <row r="26" spans="2:18" ht="9" customHeight="1"/>
    <row r="27" spans="2:18" s="246" customFormat="1" ht="19.5" customHeight="1" thickBot="1">
      <c r="B27" s="302" t="s">
        <v>80</v>
      </c>
      <c r="C27" s="303"/>
      <c r="D27" s="303"/>
      <c r="E27" s="303"/>
      <c r="J27" s="246" t="s">
        <v>81</v>
      </c>
    </row>
    <row r="28" spans="2:18" s="246" customFormat="1" ht="21.75" customHeight="1">
      <c r="B28" s="304"/>
      <c r="C28" s="305"/>
      <c r="D28" s="305"/>
      <c r="E28" s="305"/>
      <c r="F28" s="305"/>
      <c r="G28" s="305"/>
      <c r="H28" s="306"/>
      <c r="I28" s="252"/>
      <c r="J28" s="307" t="s">
        <v>82</v>
      </c>
      <c r="K28" s="308"/>
      <c r="L28" s="309"/>
      <c r="M28" s="309"/>
      <c r="N28" s="309"/>
      <c r="O28" s="310"/>
    </row>
    <row r="29" spans="2:18" s="246" customFormat="1" ht="21.75" customHeight="1">
      <c r="B29" s="311"/>
      <c r="C29" s="312"/>
      <c r="D29" s="312"/>
      <c r="E29" s="312"/>
      <c r="F29" s="312"/>
      <c r="G29" s="312"/>
      <c r="H29" s="313"/>
      <c r="I29" s="314"/>
      <c r="J29" s="341" t="str">
        <f>IF(J28="有","事業名：","")</f>
        <v/>
      </c>
      <c r="K29" s="315"/>
      <c r="L29" s="315"/>
      <c r="M29" s="315"/>
      <c r="N29" s="315"/>
      <c r="O29" s="316"/>
      <c r="R29" s="218" t="s">
        <v>83</v>
      </c>
    </row>
    <row r="30" spans="2:18" s="246" customFormat="1" ht="21.75" customHeight="1">
      <c r="B30" s="311"/>
      <c r="C30" s="312"/>
      <c r="D30" s="312"/>
      <c r="E30" s="312"/>
      <c r="F30" s="312"/>
      <c r="G30" s="312"/>
      <c r="H30" s="313"/>
      <c r="I30" s="314"/>
      <c r="J30" s="317"/>
      <c r="K30" s="274"/>
      <c r="L30" s="274"/>
      <c r="M30" s="274"/>
      <c r="N30" s="274"/>
      <c r="O30" s="318"/>
    </row>
    <row r="31" spans="2:18" ht="21.75" customHeight="1">
      <c r="B31" s="311"/>
      <c r="C31" s="312"/>
      <c r="D31" s="312"/>
      <c r="E31" s="312"/>
      <c r="F31" s="312"/>
      <c r="G31" s="312"/>
      <c r="H31" s="313"/>
      <c r="I31" s="314"/>
      <c r="J31" s="317"/>
      <c r="K31" s="274"/>
      <c r="L31" s="274"/>
      <c r="M31" s="274"/>
      <c r="N31" s="274"/>
      <c r="O31" s="318"/>
    </row>
    <row r="32" spans="2:18" ht="21.75" customHeight="1">
      <c r="B32" s="311"/>
      <c r="C32" s="312"/>
      <c r="D32" s="312"/>
      <c r="E32" s="312"/>
      <c r="F32" s="312"/>
      <c r="G32" s="312"/>
      <c r="H32" s="313"/>
      <c r="I32" s="314"/>
      <c r="J32" s="317"/>
      <c r="K32" s="274"/>
      <c r="L32" s="274"/>
      <c r="M32" s="274"/>
      <c r="N32" s="274"/>
      <c r="O32" s="318"/>
    </row>
    <row r="33" spans="2:15" ht="21.75" customHeight="1">
      <c r="B33" s="311"/>
      <c r="C33" s="312"/>
      <c r="D33" s="312"/>
      <c r="E33" s="312"/>
      <c r="F33" s="312"/>
      <c r="G33" s="312"/>
      <c r="H33" s="313"/>
      <c r="I33" s="314"/>
      <c r="J33" s="317"/>
      <c r="K33" s="274"/>
      <c r="L33" s="274"/>
      <c r="M33" s="274"/>
      <c r="N33" s="274"/>
      <c r="O33" s="318"/>
    </row>
    <row r="34" spans="2:15" ht="21.75" customHeight="1">
      <c r="B34" s="311"/>
      <c r="C34" s="312"/>
      <c r="D34" s="312"/>
      <c r="E34" s="312"/>
      <c r="F34" s="312"/>
      <c r="G34" s="312"/>
      <c r="H34" s="313"/>
      <c r="I34" s="314"/>
      <c r="J34" s="317"/>
      <c r="K34" s="274"/>
      <c r="L34" s="274"/>
      <c r="M34" s="274"/>
      <c r="N34" s="274"/>
      <c r="O34" s="318"/>
    </row>
    <row r="35" spans="2:15" ht="21.75" customHeight="1">
      <c r="B35" s="311"/>
      <c r="C35" s="312"/>
      <c r="D35" s="312"/>
      <c r="E35" s="312"/>
      <c r="F35" s="312"/>
      <c r="G35" s="312"/>
      <c r="H35" s="313"/>
      <c r="I35" s="314"/>
      <c r="J35" s="317"/>
      <c r="K35" s="274"/>
      <c r="L35" s="274"/>
      <c r="M35" s="274"/>
      <c r="N35" s="274"/>
      <c r="O35" s="318"/>
    </row>
    <row r="36" spans="2:15" ht="21.75" customHeight="1">
      <c r="B36" s="311"/>
      <c r="C36" s="312"/>
      <c r="D36" s="312"/>
      <c r="E36" s="312"/>
      <c r="F36" s="312"/>
      <c r="G36" s="312"/>
      <c r="H36" s="313"/>
      <c r="I36" s="314"/>
      <c r="J36" s="317"/>
      <c r="K36" s="274"/>
      <c r="L36" s="274"/>
      <c r="M36" s="274"/>
      <c r="N36" s="274"/>
      <c r="O36" s="318"/>
    </row>
    <row r="37" spans="2:15" ht="21.75" customHeight="1" thickBot="1">
      <c r="B37" s="319"/>
      <c r="C37" s="320"/>
      <c r="D37" s="320"/>
      <c r="E37" s="320"/>
      <c r="F37" s="320"/>
      <c r="G37" s="320"/>
      <c r="H37" s="321"/>
      <c r="I37" s="252"/>
      <c r="J37" s="322"/>
      <c r="K37" s="323"/>
      <c r="L37" s="323"/>
      <c r="M37" s="323"/>
      <c r="N37" s="323"/>
      <c r="O37" s="324"/>
    </row>
    <row r="38" spans="2:15" ht="41.25" customHeight="1" thickBot="1">
      <c r="B38" s="203" t="s">
        <v>84</v>
      </c>
      <c r="I38" s="314"/>
      <c r="J38" s="325" t="s">
        <v>85</v>
      </c>
      <c r="K38" s="326"/>
      <c r="L38" s="326"/>
      <c r="M38" s="326"/>
      <c r="N38" s="326"/>
      <c r="O38" s="326"/>
    </row>
    <row r="39" spans="2:15" ht="21.75" customHeight="1">
      <c r="B39" s="210"/>
      <c r="C39" s="211"/>
      <c r="D39" s="211"/>
      <c r="E39" s="211"/>
      <c r="F39" s="211"/>
      <c r="G39" s="211"/>
      <c r="H39" s="212"/>
      <c r="I39" s="314"/>
      <c r="J39" s="307" t="s">
        <v>82</v>
      </c>
      <c r="K39" s="308"/>
      <c r="L39" s="327"/>
      <c r="M39" s="327"/>
      <c r="N39" s="327"/>
      <c r="O39" s="328"/>
    </row>
    <row r="40" spans="2:15" ht="21.75" customHeight="1">
      <c r="B40" s="219"/>
      <c r="C40" s="220"/>
      <c r="D40" s="220"/>
      <c r="E40" s="220"/>
      <c r="F40" s="220"/>
      <c r="G40" s="220"/>
      <c r="H40" s="221"/>
      <c r="I40" s="314"/>
      <c r="J40" s="342" t="str">
        <f>IF(J39="有","事業名：","")</f>
        <v/>
      </c>
      <c r="K40" s="329"/>
      <c r="L40" s="329"/>
      <c r="M40" s="329"/>
      <c r="N40" s="329"/>
      <c r="O40" s="330"/>
    </row>
    <row r="41" spans="2:15" ht="21.75" customHeight="1">
      <c r="B41" s="219"/>
      <c r="C41" s="220"/>
      <c r="D41" s="220"/>
      <c r="E41" s="220"/>
      <c r="F41" s="220"/>
      <c r="G41" s="220"/>
      <c r="H41" s="221"/>
      <c r="I41" s="314"/>
      <c r="J41" s="342"/>
      <c r="K41" s="329"/>
      <c r="L41" s="329"/>
      <c r="M41" s="329"/>
      <c r="N41" s="329"/>
      <c r="O41" s="330"/>
    </row>
    <row r="42" spans="2:15" ht="21.75" customHeight="1">
      <c r="B42" s="219"/>
      <c r="C42" s="220"/>
      <c r="D42" s="220"/>
      <c r="E42" s="220"/>
      <c r="F42" s="220"/>
      <c r="G42" s="220"/>
      <c r="H42" s="221"/>
      <c r="I42" s="314"/>
      <c r="J42" s="343" t="str">
        <f>IF(J39="有","概要：","")</f>
        <v/>
      </c>
      <c r="K42" s="331"/>
      <c r="L42" s="331"/>
      <c r="M42" s="331"/>
      <c r="N42" s="331"/>
      <c r="O42" s="332"/>
    </row>
    <row r="43" spans="2:15" ht="21.75" customHeight="1">
      <c r="B43" s="219"/>
      <c r="C43" s="220"/>
      <c r="D43" s="220"/>
      <c r="E43" s="220"/>
      <c r="F43" s="220"/>
      <c r="G43" s="220"/>
      <c r="H43" s="221"/>
      <c r="I43" s="314"/>
      <c r="J43" s="333"/>
      <c r="K43" s="331"/>
      <c r="L43" s="331"/>
      <c r="M43" s="331"/>
      <c r="N43" s="331"/>
      <c r="O43" s="332"/>
    </row>
    <row r="44" spans="2:15" ht="21.75" customHeight="1">
      <c r="B44" s="219"/>
      <c r="C44" s="220"/>
      <c r="D44" s="220"/>
      <c r="E44" s="220"/>
      <c r="F44" s="220"/>
      <c r="G44" s="220"/>
      <c r="H44" s="221"/>
      <c r="I44" s="314"/>
      <c r="J44" s="333"/>
      <c r="K44" s="331"/>
      <c r="L44" s="331"/>
      <c r="M44" s="331"/>
      <c r="N44" s="331"/>
      <c r="O44" s="332"/>
    </row>
    <row r="45" spans="2:15" ht="21.75" customHeight="1">
      <c r="B45" s="219"/>
      <c r="C45" s="220"/>
      <c r="D45" s="220"/>
      <c r="E45" s="220"/>
      <c r="F45" s="220"/>
      <c r="G45" s="220"/>
      <c r="H45" s="221"/>
      <c r="I45" s="314"/>
      <c r="J45" s="333"/>
      <c r="K45" s="331"/>
      <c r="L45" s="331"/>
      <c r="M45" s="331"/>
      <c r="N45" s="331"/>
      <c r="O45" s="332"/>
    </row>
    <row r="46" spans="2:15" ht="21.75" customHeight="1">
      <c r="B46" s="219"/>
      <c r="C46" s="220"/>
      <c r="D46" s="220"/>
      <c r="E46" s="220"/>
      <c r="F46" s="220"/>
      <c r="G46" s="220"/>
      <c r="H46" s="221"/>
      <c r="I46" s="252"/>
      <c r="J46" s="333"/>
      <c r="K46" s="331"/>
      <c r="L46" s="331"/>
      <c r="M46" s="331"/>
      <c r="N46" s="331"/>
      <c r="O46" s="332"/>
    </row>
    <row r="47" spans="2:15" ht="21.75" customHeight="1">
      <c r="B47" s="219"/>
      <c r="C47" s="220"/>
      <c r="D47" s="220"/>
      <c r="E47" s="220"/>
      <c r="F47" s="220"/>
      <c r="G47" s="220"/>
      <c r="H47" s="221"/>
      <c r="I47" s="334"/>
      <c r="J47" s="333"/>
      <c r="K47" s="331"/>
      <c r="L47" s="331"/>
      <c r="M47" s="331"/>
      <c r="N47" s="331"/>
      <c r="O47" s="332"/>
    </row>
    <row r="48" spans="2:15" ht="21.75" customHeight="1">
      <c r="B48" s="219"/>
      <c r="C48" s="220"/>
      <c r="D48" s="220"/>
      <c r="E48" s="220"/>
      <c r="F48" s="220"/>
      <c r="G48" s="220"/>
      <c r="H48" s="221"/>
      <c r="I48" s="334"/>
      <c r="J48" s="333"/>
      <c r="K48" s="331"/>
      <c r="L48" s="331"/>
      <c r="M48" s="331"/>
      <c r="N48" s="331"/>
      <c r="O48" s="332"/>
    </row>
    <row r="49" spans="2:19" ht="21.75" customHeight="1" thickBot="1">
      <c r="B49" s="288"/>
      <c r="C49" s="289"/>
      <c r="D49" s="289"/>
      <c r="E49" s="289"/>
      <c r="F49" s="289"/>
      <c r="G49" s="289"/>
      <c r="H49" s="290"/>
      <c r="I49" s="246"/>
      <c r="J49" s="335"/>
      <c r="K49" s="336"/>
      <c r="L49" s="336"/>
      <c r="M49" s="336"/>
      <c r="N49" s="336"/>
      <c r="O49" s="337"/>
    </row>
    <row r="50" spans="2:19" ht="9" customHeight="1">
      <c r="B50" s="338"/>
      <c r="C50" s="338"/>
      <c r="D50" s="338"/>
      <c r="E50" s="338"/>
      <c r="F50" s="338"/>
      <c r="G50" s="338"/>
      <c r="H50" s="338"/>
      <c r="I50" s="338"/>
      <c r="J50" s="338"/>
      <c r="K50" s="338"/>
      <c r="L50" s="338"/>
      <c r="M50" s="338"/>
      <c r="N50" s="338"/>
      <c r="O50" s="338"/>
    </row>
    <row r="52" spans="2:19" ht="16.5" customHeight="1">
      <c r="K52" s="339"/>
      <c r="L52" s="339"/>
      <c r="M52" s="339"/>
      <c r="N52" s="339"/>
      <c r="O52" s="339"/>
      <c r="P52" s="339"/>
      <c r="Q52" s="339"/>
      <c r="R52" s="339"/>
      <c r="S52" s="339"/>
    </row>
  </sheetData>
  <sheetProtection algorithmName="SHA-512" hashValue="EJbMTOzZUZ1pXACMHUbsgJv8kUdYgDmnkha9NsQanalPDhigNm/Wi55iENlzF4MiFJYS0xvuJ3EZZh0PJ/dVeg==" saltValue="k10NC9re0m0FQrT+8Im/og==" spinCount="100000" sheet="1" scenarios="1" formatCells="0" formatColumns="0" formatRows="0"/>
  <mergeCells count="32">
    <mergeCell ref="J5:O23"/>
    <mergeCell ref="D6:H6"/>
    <mergeCell ref="D7:H8"/>
    <mergeCell ref="E10:H10"/>
    <mergeCell ref="C11:H12"/>
    <mergeCell ref="C14:H14"/>
    <mergeCell ref="C15:H15"/>
    <mergeCell ref="C16:H17"/>
    <mergeCell ref="C22:H23"/>
    <mergeCell ref="C20:H20"/>
    <mergeCell ref="B22:B23"/>
    <mergeCell ref="B28:H37"/>
    <mergeCell ref="B39:H49"/>
    <mergeCell ref="J38:O38"/>
    <mergeCell ref="B6:C6"/>
    <mergeCell ref="B7:C8"/>
    <mergeCell ref="C10:D10"/>
    <mergeCell ref="B11:B12"/>
    <mergeCell ref="B16:B17"/>
    <mergeCell ref="C24:E24"/>
    <mergeCell ref="F24:H24"/>
    <mergeCell ref="C25:H25"/>
    <mergeCell ref="J28:K28"/>
    <mergeCell ref="C19:D19"/>
    <mergeCell ref="F19:H19"/>
    <mergeCell ref="C21:D21"/>
    <mergeCell ref="J25:K25"/>
    <mergeCell ref="J39:K39"/>
    <mergeCell ref="K40:O41"/>
    <mergeCell ref="J40:J41"/>
    <mergeCell ref="K42:O49"/>
    <mergeCell ref="K29:O29"/>
  </mergeCells>
  <phoneticPr fontId="51" type="Hiragana"/>
  <conditionalFormatting sqref="J39:K39 J28:K28">
    <cfRule type="containsText" dxfId="112" priority="2" operator="containsText" text="▼をクリックして選択">
      <formula>NOT(ISERROR(SEARCH("▼をクリックして選択",J28)))</formula>
    </cfRule>
  </conditionalFormatting>
  <dataValidations xWindow="241" yWindow="714" count="12">
    <dataValidation imeMode="on" allowBlank="1" showInputMessage="1" showErrorMessage="1" errorTitle="ひらがなで入力のこと" sqref="D6"/>
    <dataValidation imeMode="on" allowBlank="1" showInputMessage="1" showErrorMessage="1" sqref="D7 C11 C14:C16"/>
    <dataValidation imeMode="off" allowBlank="1" showInputMessage="1" showErrorMessage="1" sqref="C10:D10 C21:D21 C25:H25"/>
    <dataValidation imeMode="off"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allowBlank="1" showInputMessage="1" showErrorMessage="1" promptTitle="事業名を入力してください。" prompt="「有」を選択した場合のみ入力してください。" sqref="K29:O29"/>
    <dataValidation allowBlank="1" showInputMessage="1" showErrorMessage="1" promptTitle="事業名を入力してください。" prompt="「有」を選択した場合、事業名を入力してください。" sqref="K40:O41"/>
    <dataValidation allowBlank="1" showInputMessage="1" showErrorMessage="1" promptTitle="概要を入力してください。" prompt="「有」を選択した場合、取消または計画変更となった概要を入力してください。" sqref="K42:O49"/>
    <dataValidation allowBlank="1" showInputMessage="1" showErrorMessage="1" promptTitle="ふりがなが自動反映されます。" prompt="一文字ずつ入力、漢字変換すると、見栄えよくなります。_x000a__x000a_例：赤坂太郎_x000a_　　　あか　さか　　　た　　ろう_x000a_　→　赤　　坂　　　太　　郎_x000a_" sqref="C20:H20"/>
    <dataValidation imeMode="off" allowBlank="1" showInputMessage="1" showErrorMessage="1" promptTitle="西暦で入力してください。" prompt="例：2001/3/14" sqref="J25:K25"/>
    <dataValidation type="whole" operator="lessThan" allowBlank="1" showInputMessage="1" showErrorMessage="1" errorTitle="入力できません。" error="[キャンセル]をクリックしてください。" sqref="L25">
      <formula1>0</formula1>
    </dataValidation>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30"/>
  <sheetViews>
    <sheetView view="pageBreakPreview" zoomScaleNormal="100" zoomScaleSheetLayoutView="100" workbookViewId="0"/>
  </sheetViews>
  <sheetFormatPr defaultColWidth="9" defaultRowHeight="14.25"/>
  <cols>
    <col min="1" max="1" width="1.625" style="1" customWidth="1"/>
    <col min="2" max="7" width="10.125" style="1" customWidth="1"/>
    <col min="8" max="8" width="4.625" style="22" customWidth="1"/>
    <col min="9" max="14" width="10.125" style="1" customWidth="1"/>
    <col min="15" max="15" width="1.625" style="1" customWidth="1"/>
    <col min="16" max="16384" width="9" style="1"/>
  </cols>
  <sheetData>
    <row r="1" spans="2:18" ht="8.25" customHeight="1"/>
    <row r="2" spans="2:18" s="4" customFormat="1" ht="19.5" customHeight="1">
      <c r="B2" s="18" t="s">
        <v>86</v>
      </c>
      <c r="C2" s="7"/>
      <c r="D2" s="7"/>
      <c r="E2" s="7"/>
      <c r="F2" s="8"/>
      <c r="G2" s="8"/>
      <c r="H2" s="23"/>
      <c r="I2" s="8"/>
      <c r="J2" s="9"/>
      <c r="R2" s="3"/>
    </row>
    <row r="3" spans="2:18" s="4" customFormat="1" ht="19.5" customHeight="1" thickBot="1">
      <c r="B3" s="24" t="s">
        <v>87</v>
      </c>
      <c r="C3" s="20"/>
      <c r="D3" s="20"/>
      <c r="E3" s="20"/>
      <c r="F3" s="21"/>
      <c r="G3" s="20"/>
      <c r="H3" s="161"/>
      <c r="I3" s="19" t="s">
        <v>88</v>
      </c>
      <c r="J3" s="160"/>
      <c r="K3" s="160"/>
      <c r="L3" s="160"/>
      <c r="M3" s="160"/>
      <c r="N3" s="160"/>
    </row>
    <row r="4" spans="2:18" s="4" customFormat="1" ht="19.5" customHeight="1">
      <c r="B4" s="179"/>
      <c r="C4" s="180"/>
      <c r="D4" s="180"/>
      <c r="E4" s="180"/>
      <c r="F4" s="180"/>
      <c r="G4" s="181"/>
      <c r="H4" s="25"/>
      <c r="I4" s="179"/>
      <c r="J4" s="180"/>
      <c r="K4" s="180"/>
      <c r="L4" s="180"/>
      <c r="M4" s="180"/>
      <c r="N4" s="181"/>
    </row>
    <row r="5" spans="2:18" s="4" customFormat="1" ht="19.5" customHeight="1">
      <c r="B5" s="182"/>
      <c r="C5" s="183"/>
      <c r="D5" s="183"/>
      <c r="E5" s="183"/>
      <c r="F5" s="183"/>
      <c r="G5" s="184"/>
      <c r="H5" s="25"/>
      <c r="I5" s="182"/>
      <c r="J5" s="183"/>
      <c r="K5" s="183"/>
      <c r="L5" s="183"/>
      <c r="M5" s="183"/>
      <c r="N5" s="184"/>
    </row>
    <row r="6" spans="2:18" s="4" customFormat="1" ht="19.5" customHeight="1">
      <c r="B6" s="182"/>
      <c r="C6" s="183"/>
      <c r="D6" s="183"/>
      <c r="E6" s="183"/>
      <c r="F6" s="183"/>
      <c r="G6" s="184"/>
      <c r="H6" s="25"/>
      <c r="I6" s="182"/>
      <c r="J6" s="183"/>
      <c r="K6" s="183"/>
      <c r="L6" s="183"/>
      <c r="M6" s="183"/>
      <c r="N6" s="184"/>
    </row>
    <row r="7" spans="2:18" s="4" customFormat="1" ht="19.5" customHeight="1">
      <c r="B7" s="182"/>
      <c r="C7" s="183"/>
      <c r="D7" s="183"/>
      <c r="E7" s="183"/>
      <c r="F7" s="183"/>
      <c r="G7" s="184"/>
      <c r="H7" s="25"/>
      <c r="I7" s="182"/>
      <c r="J7" s="183"/>
      <c r="K7" s="183"/>
      <c r="L7" s="183"/>
      <c r="M7" s="183"/>
      <c r="N7" s="184"/>
    </row>
    <row r="8" spans="2:18" s="4" customFormat="1" ht="19.5" customHeight="1">
      <c r="B8" s="182"/>
      <c r="C8" s="183"/>
      <c r="D8" s="183"/>
      <c r="E8" s="183"/>
      <c r="F8" s="183"/>
      <c r="G8" s="184"/>
      <c r="H8" s="25"/>
      <c r="I8" s="182"/>
      <c r="J8" s="183"/>
      <c r="K8" s="183"/>
      <c r="L8" s="183"/>
      <c r="M8" s="183"/>
      <c r="N8" s="184"/>
    </row>
    <row r="9" spans="2:18" s="4" customFormat="1" ht="19.5" customHeight="1">
      <c r="B9" s="182"/>
      <c r="C9" s="183"/>
      <c r="D9" s="183"/>
      <c r="E9" s="183"/>
      <c r="F9" s="183"/>
      <c r="G9" s="184"/>
      <c r="H9" s="25"/>
      <c r="I9" s="182"/>
      <c r="J9" s="183"/>
      <c r="K9" s="183"/>
      <c r="L9" s="183"/>
      <c r="M9" s="183"/>
      <c r="N9" s="184"/>
    </row>
    <row r="10" spans="2:18" s="4" customFormat="1" ht="19.5" customHeight="1">
      <c r="B10" s="182"/>
      <c r="C10" s="183"/>
      <c r="D10" s="183"/>
      <c r="E10" s="183"/>
      <c r="F10" s="183"/>
      <c r="G10" s="184"/>
      <c r="H10" s="25"/>
      <c r="I10" s="182"/>
      <c r="J10" s="183"/>
      <c r="K10" s="183"/>
      <c r="L10" s="183"/>
      <c r="M10" s="183"/>
      <c r="N10" s="184"/>
    </row>
    <row r="11" spans="2:18" s="4" customFormat="1" ht="19.5" customHeight="1">
      <c r="B11" s="182"/>
      <c r="C11" s="183"/>
      <c r="D11" s="183"/>
      <c r="E11" s="183"/>
      <c r="F11" s="183"/>
      <c r="G11" s="184"/>
      <c r="H11" s="25"/>
      <c r="I11" s="182"/>
      <c r="J11" s="183"/>
      <c r="K11" s="183"/>
      <c r="L11" s="183"/>
      <c r="M11" s="183"/>
      <c r="N11" s="184"/>
    </row>
    <row r="12" spans="2:18" s="4" customFormat="1" ht="19.5" customHeight="1">
      <c r="B12" s="182"/>
      <c r="C12" s="183"/>
      <c r="D12" s="183"/>
      <c r="E12" s="183"/>
      <c r="F12" s="183"/>
      <c r="G12" s="184"/>
      <c r="H12" s="25"/>
      <c r="I12" s="182"/>
      <c r="J12" s="183"/>
      <c r="K12" s="183"/>
      <c r="L12" s="183"/>
      <c r="M12" s="183"/>
      <c r="N12" s="184"/>
    </row>
    <row r="13" spans="2:18" s="4" customFormat="1" ht="19.5" customHeight="1">
      <c r="B13" s="182"/>
      <c r="C13" s="183"/>
      <c r="D13" s="183"/>
      <c r="E13" s="183"/>
      <c r="F13" s="183"/>
      <c r="G13" s="184"/>
      <c r="H13" s="25"/>
      <c r="I13" s="182"/>
      <c r="J13" s="183"/>
      <c r="K13" s="183"/>
      <c r="L13" s="183"/>
      <c r="M13" s="183"/>
      <c r="N13" s="184"/>
    </row>
    <row r="14" spans="2:18" s="4" customFormat="1" ht="19.5" customHeight="1">
      <c r="B14" s="182"/>
      <c r="C14" s="183"/>
      <c r="D14" s="183"/>
      <c r="E14" s="183"/>
      <c r="F14" s="183"/>
      <c r="G14" s="184"/>
      <c r="H14" s="25"/>
      <c r="I14" s="182"/>
      <c r="J14" s="183"/>
      <c r="K14" s="183"/>
      <c r="L14" s="183"/>
      <c r="M14" s="183"/>
      <c r="N14" s="184"/>
    </row>
    <row r="15" spans="2:18" s="4" customFormat="1" ht="19.5" customHeight="1">
      <c r="B15" s="182"/>
      <c r="C15" s="183"/>
      <c r="D15" s="183"/>
      <c r="E15" s="183"/>
      <c r="F15" s="183"/>
      <c r="G15" s="184"/>
      <c r="H15" s="25"/>
      <c r="I15" s="182"/>
      <c r="J15" s="183"/>
      <c r="K15" s="183"/>
      <c r="L15" s="183"/>
      <c r="M15" s="183"/>
      <c r="N15" s="184"/>
    </row>
    <row r="16" spans="2:18" s="4" customFormat="1" ht="19.5" customHeight="1">
      <c r="B16" s="182"/>
      <c r="C16" s="183"/>
      <c r="D16" s="183"/>
      <c r="E16" s="183"/>
      <c r="F16" s="183"/>
      <c r="G16" s="184"/>
      <c r="H16" s="25"/>
      <c r="I16" s="182"/>
      <c r="J16" s="183"/>
      <c r="K16" s="183"/>
      <c r="L16" s="183"/>
      <c r="M16" s="183"/>
      <c r="N16" s="184"/>
    </row>
    <row r="17" spans="2:14" s="4" customFormat="1" ht="19.5" customHeight="1">
      <c r="B17" s="182"/>
      <c r="C17" s="183"/>
      <c r="D17" s="183"/>
      <c r="E17" s="183"/>
      <c r="F17" s="183"/>
      <c r="G17" s="184"/>
      <c r="H17" s="25"/>
      <c r="I17" s="182"/>
      <c r="J17" s="183"/>
      <c r="K17" s="183"/>
      <c r="L17" s="183"/>
      <c r="M17" s="183"/>
      <c r="N17" s="184"/>
    </row>
    <row r="18" spans="2:14" ht="19.5" customHeight="1">
      <c r="B18" s="182"/>
      <c r="C18" s="183"/>
      <c r="D18" s="183"/>
      <c r="E18" s="183"/>
      <c r="F18" s="183"/>
      <c r="G18" s="184"/>
      <c r="H18" s="161"/>
      <c r="I18" s="182"/>
      <c r="J18" s="183"/>
      <c r="K18" s="183"/>
      <c r="L18" s="183"/>
      <c r="M18" s="183"/>
      <c r="N18" s="184"/>
    </row>
    <row r="19" spans="2:14" ht="19.5" customHeight="1">
      <c r="B19" s="182"/>
      <c r="C19" s="183"/>
      <c r="D19" s="183"/>
      <c r="E19" s="183"/>
      <c r="F19" s="183"/>
      <c r="G19" s="184"/>
      <c r="H19" s="161"/>
      <c r="I19" s="182"/>
      <c r="J19" s="183"/>
      <c r="K19" s="183"/>
      <c r="L19" s="183"/>
      <c r="M19" s="183"/>
      <c r="N19" s="184"/>
    </row>
    <row r="20" spans="2:14" ht="19.5" customHeight="1">
      <c r="B20" s="182"/>
      <c r="C20" s="183"/>
      <c r="D20" s="183"/>
      <c r="E20" s="183"/>
      <c r="F20" s="183"/>
      <c r="G20" s="184"/>
      <c r="H20" s="161"/>
      <c r="I20" s="182"/>
      <c r="J20" s="183"/>
      <c r="K20" s="183"/>
      <c r="L20" s="183"/>
      <c r="M20" s="183"/>
      <c r="N20" s="184"/>
    </row>
    <row r="21" spans="2:14" ht="19.5" customHeight="1">
      <c r="B21" s="182"/>
      <c r="C21" s="183"/>
      <c r="D21" s="183"/>
      <c r="E21" s="183"/>
      <c r="F21" s="183"/>
      <c r="G21" s="184"/>
      <c r="H21" s="161"/>
      <c r="I21" s="182"/>
      <c r="J21" s="183"/>
      <c r="K21" s="183"/>
      <c r="L21" s="183"/>
      <c r="M21" s="183"/>
      <c r="N21" s="184"/>
    </row>
    <row r="22" spans="2:14" ht="19.5" customHeight="1">
      <c r="B22" s="182"/>
      <c r="C22" s="183"/>
      <c r="D22" s="183"/>
      <c r="E22" s="183"/>
      <c r="F22" s="183"/>
      <c r="G22" s="184"/>
      <c r="H22" s="161"/>
      <c r="I22" s="182"/>
      <c r="J22" s="183"/>
      <c r="K22" s="183"/>
      <c r="L22" s="183"/>
      <c r="M22" s="183"/>
      <c r="N22" s="184"/>
    </row>
    <row r="23" spans="2:14" ht="19.5" customHeight="1">
      <c r="B23" s="182"/>
      <c r="C23" s="183"/>
      <c r="D23" s="183"/>
      <c r="E23" s="183"/>
      <c r="F23" s="183"/>
      <c r="G23" s="184"/>
      <c r="H23" s="161"/>
      <c r="I23" s="182"/>
      <c r="J23" s="183"/>
      <c r="K23" s="183"/>
      <c r="L23" s="183"/>
      <c r="M23" s="183"/>
      <c r="N23" s="184"/>
    </row>
    <row r="24" spans="2:14" ht="19.5" customHeight="1">
      <c r="B24" s="182"/>
      <c r="C24" s="183"/>
      <c r="D24" s="183"/>
      <c r="E24" s="183"/>
      <c r="F24" s="183"/>
      <c r="G24" s="184"/>
      <c r="H24" s="161"/>
      <c r="I24" s="182"/>
      <c r="J24" s="183"/>
      <c r="K24" s="183"/>
      <c r="L24" s="183"/>
      <c r="M24" s="183"/>
      <c r="N24" s="184"/>
    </row>
    <row r="25" spans="2:14" ht="19.5" customHeight="1">
      <c r="B25" s="182"/>
      <c r="C25" s="183"/>
      <c r="D25" s="183"/>
      <c r="E25" s="183"/>
      <c r="F25" s="183"/>
      <c r="G25" s="184"/>
      <c r="H25" s="161"/>
      <c r="I25" s="182"/>
      <c r="J25" s="183"/>
      <c r="K25" s="183"/>
      <c r="L25" s="183"/>
      <c r="M25" s="183"/>
      <c r="N25" s="184"/>
    </row>
    <row r="26" spans="2:14" ht="19.5" customHeight="1">
      <c r="B26" s="182"/>
      <c r="C26" s="183"/>
      <c r="D26" s="183"/>
      <c r="E26" s="183"/>
      <c r="F26" s="183"/>
      <c r="G26" s="184"/>
      <c r="H26" s="161"/>
      <c r="I26" s="182"/>
      <c r="J26" s="183"/>
      <c r="K26" s="183"/>
      <c r="L26" s="183"/>
      <c r="M26" s="183"/>
      <c r="N26" s="184"/>
    </row>
    <row r="27" spans="2:14" ht="19.5" customHeight="1" thickBot="1">
      <c r="B27" s="185"/>
      <c r="C27" s="186"/>
      <c r="D27" s="186"/>
      <c r="E27" s="186"/>
      <c r="F27" s="186"/>
      <c r="G27" s="187"/>
      <c r="H27" s="161"/>
      <c r="I27" s="185"/>
      <c r="J27" s="186"/>
      <c r="K27" s="186"/>
      <c r="L27" s="186"/>
      <c r="M27" s="186"/>
      <c r="N27" s="187"/>
    </row>
    <row r="28" spans="2:14" ht="9" customHeight="1">
      <c r="B28" s="10"/>
      <c r="C28" s="10"/>
      <c r="D28" s="10"/>
      <c r="E28" s="10"/>
      <c r="F28" s="10"/>
      <c r="G28" s="10"/>
      <c r="H28" s="163"/>
      <c r="I28" s="10"/>
      <c r="J28" s="10"/>
      <c r="K28" s="10"/>
      <c r="L28" s="10"/>
      <c r="M28" s="10"/>
      <c r="N28" s="10"/>
    </row>
    <row r="29" spans="2:14" ht="21.2" customHeight="1">
      <c r="B29" s="11"/>
      <c r="C29" s="11"/>
      <c r="D29" s="11"/>
      <c r="E29" s="11"/>
      <c r="F29" s="11"/>
      <c r="G29" s="11"/>
      <c r="H29" s="26"/>
      <c r="I29" s="11"/>
      <c r="J29" s="2"/>
    </row>
    <row r="30" spans="2:14" ht="18.75" customHeight="1"/>
  </sheetData>
  <mergeCells count="2">
    <mergeCell ref="B4:G27"/>
    <mergeCell ref="I4:N27"/>
  </mergeCells>
  <phoneticPr fontId="1"/>
  <pageMargins left="0.59055118110236227" right="0.39370078740157483" top="0.74803149606299213" bottom="0.35433070866141736" header="0.31496062992125984" footer="0.15748031496062992"/>
  <pageSetup paperSize="9" scale="96" orientation="landscape" r:id="rId1"/>
  <headerFooter>
    <oddHeader>&amp;L様式１、６（別添１）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4.25"/>
  <cols>
    <col min="1" max="1" width="1.625" style="1" customWidth="1"/>
    <col min="2" max="16" width="8.125" style="1" customWidth="1"/>
    <col min="17" max="17" width="1.5" style="1" customWidth="1"/>
    <col min="18" max="20" width="9" style="1" customWidth="1"/>
    <col min="21" max="21" width="1.625" style="1" customWidth="1"/>
    <col min="22" max="16384" width="9" style="1"/>
  </cols>
  <sheetData>
    <row r="1" spans="2:20" ht="9" customHeight="1"/>
    <row r="2" spans="2:20" ht="19.5" customHeight="1" thickBot="1">
      <c r="B2" s="18" t="s">
        <v>89</v>
      </c>
    </row>
    <row r="3" spans="2:20" ht="19.5" customHeight="1">
      <c r="B3" s="188"/>
      <c r="C3" s="189"/>
      <c r="D3" s="189"/>
      <c r="E3" s="189"/>
      <c r="F3" s="189"/>
      <c r="G3" s="189"/>
      <c r="H3" s="189"/>
      <c r="I3" s="189"/>
      <c r="J3" s="189"/>
      <c r="K3" s="189"/>
      <c r="L3" s="189"/>
      <c r="M3" s="189"/>
      <c r="N3" s="189"/>
      <c r="O3" s="189"/>
      <c r="P3" s="190"/>
      <c r="Q3" s="12"/>
      <c r="R3" s="12"/>
      <c r="S3" s="12"/>
      <c r="T3" s="12"/>
    </row>
    <row r="4" spans="2:20" ht="19.5" customHeight="1">
      <c r="B4" s="191"/>
      <c r="C4" s="192"/>
      <c r="D4" s="192"/>
      <c r="E4" s="192"/>
      <c r="F4" s="192"/>
      <c r="G4" s="192"/>
      <c r="H4" s="192"/>
      <c r="I4" s="192"/>
      <c r="J4" s="192"/>
      <c r="K4" s="192"/>
      <c r="L4" s="192"/>
      <c r="M4" s="192"/>
      <c r="N4" s="192"/>
      <c r="O4" s="192"/>
      <c r="P4" s="193"/>
      <c r="Q4" s="12"/>
      <c r="R4" s="12"/>
      <c r="S4" s="12"/>
      <c r="T4" s="12"/>
    </row>
    <row r="5" spans="2:20" ht="19.5" customHeight="1">
      <c r="B5" s="191"/>
      <c r="C5" s="192"/>
      <c r="D5" s="192"/>
      <c r="E5" s="192"/>
      <c r="F5" s="192"/>
      <c r="G5" s="192"/>
      <c r="H5" s="192"/>
      <c r="I5" s="192"/>
      <c r="J5" s="192"/>
      <c r="K5" s="192"/>
      <c r="L5" s="192"/>
      <c r="M5" s="192"/>
      <c r="N5" s="192"/>
      <c r="O5" s="192"/>
      <c r="P5" s="193"/>
      <c r="Q5" s="12"/>
      <c r="R5" s="12"/>
      <c r="S5" s="31"/>
      <c r="T5" s="12"/>
    </row>
    <row r="6" spans="2:20" ht="19.5" customHeight="1">
      <c r="B6" s="191"/>
      <c r="C6" s="192"/>
      <c r="D6" s="192"/>
      <c r="E6" s="192"/>
      <c r="F6" s="192"/>
      <c r="G6" s="192"/>
      <c r="H6" s="192"/>
      <c r="I6" s="192"/>
      <c r="J6" s="192"/>
      <c r="K6" s="192"/>
      <c r="L6" s="192"/>
      <c r="M6" s="192"/>
      <c r="N6" s="192"/>
      <c r="O6" s="192"/>
      <c r="P6" s="193"/>
      <c r="Q6" s="12"/>
      <c r="R6" s="12"/>
      <c r="S6" s="12"/>
      <c r="T6" s="12"/>
    </row>
    <row r="7" spans="2:20" ht="19.5" customHeight="1">
      <c r="B7" s="191"/>
      <c r="C7" s="192"/>
      <c r="D7" s="192"/>
      <c r="E7" s="192"/>
      <c r="F7" s="192"/>
      <c r="G7" s="192"/>
      <c r="H7" s="192"/>
      <c r="I7" s="192"/>
      <c r="J7" s="192"/>
      <c r="K7" s="192"/>
      <c r="L7" s="192"/>
      <c r="M7" s="192"/>
      <c r="N7" s="192"/>
      <c r="O7" s="192"/>
      <c r="P7" s="193"/>
      <c r="Q7" s="12"/>
      <c r="R7" s="12"/>
      <c r="S7" s="12"/>
      <c r="T7" s="12"/>
    </row>
    <row r="8" spans="2:20" ht="19.5" customHeight="1">
      <c r="B8" s="191"/>
      <c r="C8" s="192"/>
      <c r="D8" s="192"/>
      <c r="E8" s="192"/>
      <c r="F8" s="192"/>
      <c r="G8" s="192"/>
      <c r="H8" s="192"/>
      <c r="I8" s="192"/>
      <c r="J8" s="192"/>
      <c r="K8" s="192"/>
      <c r="L8" s="192"/>
      <c r="M8" s="192"/>
      <c r="N8" s="192"/>
      <c r="O8" s="192"/>
      <c r="P8" s="193"/>
      <c r="Q8" s="12"/>
      <c r="R8" s="12"/>
      <c r="S8" s="12"/>
      <c r="T8" s="12"/>
    </row>
    <row r="9" spans="2:20" ht="19.5" customHeight="1">
      <c r="B9" s="191"/>
      <c r="C9" s="192"/>
      <c r="D9" s="192"/>
      <c r="E9" s="192"/>
      <c r="F9" s="192"/>
      <c r="G9" s="192"/>
      <c r="H9" s="192"/>
      <c r="I9" s="192"/>
      <c r="J9" s="192"/>
      <c r="K9" s="192"/>
      <c r="L9" s="192"/>
      <c r="M9" s="192"/>
      <c r="N9" s="192"/>
      <c r="O9" s="192"/>
      <c r="P9" s="193"/>
      <c r="Q9" s="12"/>
      <c r="R9" s="12"/>
      <c r="S9" s="12"/>
      <c r="T9" s="12"/>
    </row>
    <row r="10" spans="2:20" ht="19.5" customHeight="1">
      <c r="B10" s="191"/>
      <c r="C10" s="192"/>
      <c r="D10" s="192"/>
      <c r="E10" s="192"/>
      <c r="F10" s="192"/>
      <c r="G10" s="192"/>
      <c r="H10" s="192"/>
      <c r="I10" s="192"/>
      <c r="J10" s="192"/>
      <c r="K10" s="192"/>
      <c r="L10" s="192"/>
      <c r="M10" s="192"/>
      <c r="N10" s="192"/>
      <c r="O10" s="192"/>
      <c r="P10" s="193"/>
      <c r="Q10" s="12"/>
      <c r="R10" s="12"/>
      <c r="S10" s="12"/>
      <c r="T10" s="12"/>
    </row>
    <row r="11" spans="2:20" ht="19.5" customHeight="1">
      <c r="B11" s="191"/>
      <c r="C11" s="192"/>
      <c r="D11" s="192"/>
      <c r="E11" s="192"/>
      <c r="F11" s="192"/>
      <c r="G11" s="192"/>
      <c r="H11" s="192"/>
      <c r="I11" s="192"/>
      <c r="J11" s="192"/>
      <c r="K11" s="192"/>
      <c r="L11" s="192"/>
      <c r="M11" s="192"/>
      <c r="N11" s="192"/>
      <c r="O11" s="192"/>
      <c r="P11" s="193"/>
      <c r="Q11" s="12"/>
      <c r="R11" s="12"/>
      <c r="S11" s="12"/>
      <c r="T11" s="12"/>
    </row>
    <row r="12" spans="2:20" ht="19.5" customHeight="1">
      <c r="B12" s="191"/>
      <c r="C12" s="192"/>
      <c r="D12" s="192"/>
      <c r="E12" s="192"/>
      <c r="F12" s="192"/>
      <c r="G12" s="192"/>
      <c r="H12" s="192"/>
      <c r="I12" s="192"/>
      <c r="J12" s="192"/>
      <c r="K12" s="192"/>
      <c r="L12" s="192"/>
      <c r="M12" s="192"/>
      <c r="N12" s="192"/>
      <c r="O12" s="192"/>
      <c r="P12" s="193"/>
      <c r="Q12" s="12"/>
      <c r="R12" s="12"/>
      <c r="S12" s="12"/>
      <c r="T12" s="12"/>
    </row>
    <row r="13" spans="2:20" ht="19.5" customHeight="1">
      <c r="B13" s="191"/>
      <c r="C13" s="192"/>
      <c r="D13" s="192"/>
      <c r="E13" s="192"/>
      <c r="F13" s="192"/>
      <c r="G13" s="192"/>
      <c r="H13" s="192"/>
      <c r="I13" s="192"/>
      <c r="J13" s="192"/>
      <c r="K13" s="192"/>
      <c r="L13" s="192"/>
      <c r="M13" s="192"/>
      <c r="N13" s="192"/>
      <c r="O13" s="192"/>
      <c r="P13" s="193"/>
      <c r="Q13" s="12"/>
      <c r="R13" s="12"/>
      <c r="S13" s="12"/>
      <c r="T13" s="12"/>
    </row>
    <row r="14" spans="2:20" ht="19.5" customHeight="1">
      <c r="B14" s="191"/>
      <c r="C14" s="192"/>
      <c r="D14" s="192"/>
      <c r="E14" s="192"/>
      <c r="F14" s="192"/>
      <c r="G14" s="192"/>
      <c r="H14" s="192"/>
      <c r="I14" s="192"/>
      <c r="J14" s="192"/>
      <c r="K14" s="192"/>
      <c r="L14" s="192"/>
      <c r="M14" s="192"/>
      <c r="N14" s="192"/>
      <c r="O14" s="192"/>
      <c r="P14" s="193"/>
      <c r="Q14" s="12"/>
      <c r="R14" s="12"/>
      <c r="S14" s="12"/>
      <c r="T14" s="12"/>
    </row>
    <row r="15" spans="2:20" ht="19.5" customHeight="1">
      <c r="B15" s="191"/>
      <c r="C15" s="192"/>
      <c r="D15" s="192"/>
      <c r="E15" s="192"/>
      <c r="F15" s="192"/>
      <c r="G15" s="192"/>
      <c r="H15" s="192"/>
      <c r="I15" s="192"/>
      <c r="J15" s="192"/>
      <c r="K15" s="192"/>
      <c r="L15" s="192"/>
      <c r="M15" s="192"/>
      <c r="N15" s="192"/>
      <c r="O15" s="192"/>
      <c r="P15" s="193"/>
      <c r="Q15" s="12"/>
      <c r="R15" s="12"/>
      <c r="S15" s="12"/>
      <c r="T15" s="12"/>
    </row>
    <row r="16" spans="2:20" ht="19.5" customHeight="1">
      <c r="B16" s="191"/>
      <c r="C16" s="192"/>
      <c r="D16" s="192"/>
      <c r="E16" s="192"/>
      <c r="F16" s="192"/>
      <c r="G16" s="192"/>
      <c r="H16" s="192"/>
      <c r="I16" s="192"/>
      <c r="J16" s="192"/>
      <c r="K16" s="192"/>
      <c r="L16" s="192"/>
      <c r="M16" s="192"/>
      <c r="N16" s="192"/>
      <c r="O16" s="192"/>
      <c r="P16" s="193"/>
      <c r="Q16" s="12"/>
      <c r="R16" s="12"/>
      <c r="S16" s="12"/>
      <c r="T16" s="12"/>
    </row>
    <row r="17" spans="2:20" ht="19.5" customHeight="1">
      <c r="B17" s="191"/>
      <c r="C17" s="192"/>
      <c r="D17" s="192"/>
      <c r="E17" s="192"/>
      <c r="F17" s="192"/>
      <c r="G17" s="192"/>
      <c r="H17" s="192"/>
      <c r="I17" s="192"/>
      <c r="J17" s="192"/>
      <c r="K17" s="192"/>
      <c r="L17" s="192"/>
      <c r="M17" s="192"/>
      <c r="N17" s="192"/>
      <c r="O17" s="192"/>
      <c r="P17" s="193"/>
      <c r="Q17" s="12"/>
      <c r="R17" s="12"/>
      <c r="S17" s="12"/>
      <c r="T17" s="12"/>
    </row>
    <row r="18" spans="2:20" ht="19.5" customHeight="1">
      <c r="B18" s="191"/>
      <c r="C18" s="192"/>
      <c r="D18" s="192"/>
      <c r="E18" s="192"/>
      <c r="F18" s="192"/>
      <c r="G18" s="192"/>
      <c r="H18" s="192"/>
      <c r="I18" s="192"/>
      <c r="J18" s="192"/>
      <c r="K18" s="192"/>
      <c r="L18" s="192"/>
      <c r="M18" s="192"/>
      <c r="N18" s="192"/>
      <c r="O18" s="192"/>
      <c r="P18" s="193"/>
      <c r="Q18" s="12"/>
      <c r="R18" s="12"/>
      <c r="S18" s="12"/>
      <c r="T18" s="12"/>
    </row>
    <row r="19" spans="2:20" ht="19.5" customHeight="1">
      <c r="B19" s="191"/>
      <c r="C19" s="192"/>
      <c r="D19" s="192"/>
      <c r="E19" s="192"/>
      <c r="F19" s="192"/>
      <c r="G19" s="192"/>
      <c r="H19" s="192"/>
      <c r="I19" s="192"/>
      <c r="J19" s="192"/>
      <c r="K19" s="192"/>
      <c r="L19" s="192"/>
      <c r="M19" s="192"/>
      <c r="N19" s="192"/>
      <c r="O19" s="192"/>
      <c r="P19" s="193"/>
      <c r="Q19" s="12"/>
      <c r="R19" s="12"/>
      <c r="S19" s="12"/>
      <c r="T19" s="12"/>
    </row>
    <row r="20" spans="2:20" ht="19.5" customHeight="1">
      <c r="B20" s="191"/>
      <c r="C20" s="192"/>
      <c r="D20" s="192"/>
      <c r="E20" s="192"/>
      <c r="F20" s="192"/>
      <c r="G20" s="192"/>
      <c r="H20" s="192"/>
      <c r="I20" s="192"/>
      <c r="J20" s="192"/>
      <c r="K20" s="192"/>
      <c r="L20" s="192"/>
      <c r="M20" s="192"/>
      <c r="N20" s="192"/>
      <c r="O20" s="192"/>
      <c r="P20" s="193"/>
      <c r="Q20" s="12"/>
      <c r="R20" s="12"/>
      <c r="S20" s="12"/>
      <c r="T20" s="12"/>
    </row>
    <row r="21" spans="2:20" ht="19.5" customHeight="1">
      <c r="B21" s="191"/>
      <c r="C21" s="192"/>
      <c r="D21" s="192"/>
      <c r="E21" s="192"/>
      <c r="F21" s="192"/>
      <c r="G21" s="192"/>
      <c r="H21" s="192"/>
      <c r="I21" s="192"/>
      <c r="J21" s="192"/>
      <c r="K21" s="192"/>
      <c r="L21" s="192"/>
      <c r="M21" s="192"/>
      <c r="N21" s="192"/>
      <c r="O21" s="192"/>
      <c r="P21" s="193"/>
      <c r="Q21" s="12"/>
      <c r="R21" s="12"/>
      <c r="S21" s="12"/>
      <c r="T21" s="12"/>
    </row>
    <row r="22" spans="2:20" ht="19.5" customHeight="1">
      <c r="B22" s="191"/>
      <c r="C22" s="192"/>
      <c r="D22" s="192"/>
      <c r="E22" s="192"/>
      <c r="F22" s="192"/>
      <c r="G22" s="192"/>
      <c r="H22" s="192"/>
      <c r="I22" s="192"/>
      <c r="J22" s="192"/>
      <c r="K22" s="192"/>
      <c r="L22" s="192"/>
      <c r="M22" s="192"/>
      <c r="N22" s="192"/>
      <c r="O22" s="192"/>
      <c r="P22" s="193"/>
      <c r="Q22" s="12"/>
      <c r="R22" s="12"/>
      <c r="S22" s="12"/>
      <c r="T22" s="12"/>
    </row>
    <row r="23" spans="2:20" ht="19.5" customHeight="1">
      <c r="B23" s="191"/>
      <c r="C23" s="192"/>
      <c r="D23" s="192"/>
      <c r="E23" s="192"/>
      <c r="F23" s="192"/>
      <c r="G23" s="192"/>
      <c r="H23" s="192"/>
      <c r="I23" s="192"/>
      <c r="J23" s="192"/>
      <c r="K23" s="192"/>
      <c r="L23" s="192"/>
      <c r="M23" s="192"/>
      <c r="N23" s="192"/>
      <c r="O23" s="192"/>
      <c r="P23" s="193"/>
      <c r="Q23" s="12"/>
      <c r="R23" s="12"/>
      <c r="S23" s="12"/>
      <c r="T23" s="12"/>
    </row>
    <row r="24" spans="2:20" ht="19.5" customHeight="1">
      <c r="B24" s="191"/>
      <c r="C24" s="192"/>
      <c r="D24" s="192"/>
      <c r="E24" s="192"/>
      <c r="F24" s="192"/>
      <c r="G24" s="192"/>
      <c r="H24" s="192"/>
      <c r="I24" s="192"/>
      <c r="J24" s="192"/>
      <c r="K24" s="192"/>
      <c r="L24" s="192"/>
      <c r="M24" s="192"/>
      <c r="N24" s="192"/>
      <c r="O24" s="192"/>
      <c r="P24" s="193"/>
      <c r="Q24" s="12"/>
      <c r="R24" s="12"/>
      <c r="S24" s="12"/>
      <c r="T24" s="12"/>
    </row>
    <row r="25" spans="2:20" ht="19.5" customHeight="1">
      <c r="B25" s="191"/>
      <c r="C25" s="192"/>
      <c r="D25" s="192"/>
      <c r="E25" s="192"/>
      <c r="F25" s="192"/>
      <c r="G25" s="192"/>
      <c r="H25" s="192"/>
      <c r="I25" s="192"/>
      <c r="J25" s="192"/>
      <c r="K25" s="192"/>
      <c r="L25" s="192"/>
      <c r="M25" s="192"/>
      <c r="N25" s="192"/>
      <c r="O25" s="192"/>
      <c r="P25" s="193"/>
      <c r="Q25" s="12"/>
      <c r="R25" s="12"/>
      <c r="S25" s="12"/>
      <c r="T25" s="12"/>
    </row>
    <row r="26" spans="2:20" ht="19.5" customHeight="1" thickBot="1">
      <c r="B26" s="194"/>
      <c r="C26" s="195"/>
      <c r="D26" s="195"/>
      <c r="E26" s="195"/>
      <c r="F26" s="195"/>
      <c r="G26" s="195"/>
      <c r="H26" s="195"/>
      <c r="I26" s="195"/>
      <c r="J26" s="195"/>
      <c r="K26" s="195"/>
      <c r="L26" s="195"/>
      <c r="M26" s="195"/>
      <c r="N26" s="195"/>
      <c r="O26" s="195"/>
      <c r="P26" s="196"/>
      <c r="Q26" s="12"/>
      <c r="R26" s="27" t="s">
        <v>90</v>
      </c>
      <c r="S26" s="12"/>
      <c r="T26" s="12"/>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M25"/>
  <sheetViews>
    <sheetView showWhiteSpace="0" view="pageBreakPreview" zoomScaleNormal="100" zoomScaleSheetLayoutView="100" workbookViewId="0"/>
  </sheetViews>
  <sheetFormatPr defaultColWidth="9" defaultRowHeight="13.5"/>
  <cols>
    <col min="1" max="1" width="1.625" style="344" customWidth="1"/>
    <col min="2" max="2" width="5.125" style="344" customWidth="1"/>
    <col min="3" max="3" width="31.625" style="344" customWidth="1"/>
    <col min="4" max="4" width="16.75" style="344" customWidth="1"/>
    <col min="5" max="5" width="6.125" style="344" customWidth="1"/>
    <col min="6" max="9" width="11.125" style="344" customWidth="1"/>
    <col min="10" max="10" width="27.375" style="344" customWidth="1"/>
    <col min="11" max="11" width="1.625" style="344" customWidth="1"/>
    <col min="12" max="16384" width="9" style="344"/>
  </cols>
  <sheetData>
    <row r="1" spans="2:13" ht="8.25" customHeight="1"/>
    <row r="2" spans="2:13" ht="16.5" customHeight="1" thickBot="1">
      <c r="B2" s="345" t="s">
        <v>91</v>
      </c>
    </row>
    <row r="3" spans="2:13" ht="19.5" customHeight="1">
      <c r="B3" s="346" t="s">
        <v>92</v>
      </c>
      <c r="C3" s="347" t="s">
        <v>93</v>
      </c>
      <c r="D3" s="348" t="s">
        <v>94</v>
      </c>
      <c r="E3" s="349" t="s">
        <v>563</v>
      </c>
      <c r="F3" s="347" t="s">
        <v>95</v>
      </c>
      <c r="G3" s="347"/>
      <c r="H3" s="347"/>
      <c r="I3" s="347"/>
      <c r="J3" s="350"/>
    </row>
    <row r="4" spans="2:13" ht="19.5" customHeight="1" thickBot="1">
      <c r="B4" s="351"/>
      <c r="C4" s="352"/>
      <c r="D4" s="353"/>
      <c r="E4" s="354"/>
      <c r="F4" s="352"/>
      <c r="G4" s="352"/>
      <c r="H4" s="352"/>
      <c r="I4" s="352"/>
      <c r="J4" s="355"/>
    </row>
    <row r="5" spans="2:13" ht="57" customHeight="1">
      <c r="B5" s="356" t="s">
        <v>96</v>
      </c>
      <c r="C5" s="357" t="s">
        <v>97</v>
      </c>
      <c r="D5" s="358"/>
      <c r="E5" s="359"/>
      <c r="F5" s="360"/>
      <c r="G5" s="361"/>
      <c r="H5" s="361"/>
      <c r="I5" s="361"/>
      <c r="J5" s="362"/>
      <c r="L5" s="363" t="s">
        <v>98</v>
      </c>
      <c r="M5" s="364"/>
    </row>
    <row r="6" spans="2:13" ht="57" customHeight="1">
      <c r="B6" s="356"/>
      <c r="C6" s="357"/>
      <c r="D6" s="365"/>
      <c r="E6" s="366"/>
      <c r="F6" s="367"/>
      <c r="G6" s="368"/>
      <c r="H6" s="368"/>
      <c r="I6" s="368"/>
      <c r="J6" s="369"/>
      <c r="M6" s="364"/>
    </row>
    <row r="7" spans="2:13" ht="57" customHeight="1">
      <c r="B7" s="356"/>
      <c r="C7" s="357"/>
      <c r="D7" s="365"/>
      <c r="E7" s="366"/>
      <c r="F7" s="367"/>
      <c r="G7" s="368"/>
      <c r="H7" s="368"/>
      <c r="I7" s="368"/>
      <c r="J7" s="369"/>
      <c r="M7" s="364"/>
    </row>
    <row r="8" spans="2:13" ht="57" customHeight="1" thickBot="1">
      <c r="B8" s="370"/>
      <c r="C8" s="371"/>
      <c r="D8" s="372"/>
      <c r="E8" s="373"/>
      <c r="F8" s="374"/>
      <c r="G8" s="375"/>
      <c r="H8" s="375"/>
      <c r="I8" s="375"/>
      <c r="J8" s="376"/>
      <c r="M8" s="364"/>
    </row>
    <row r="9" spans="2:13" ht="57" customHeight="1">
      <c r="B9" s="377" t="s">
        <v>99</v>
      </c>
      <c r="C9" s="378" t="s">
        <v>100</v>
      </c>
      <c r="D9" s="386" t="str">
        <f>IF(D5="","",D5)</f>
        <v/>
      </c>
      <c r="E9" s="379"/>
      <c r="F9" s="380"/>
      <c r="G9" s="381"/>
      <c r="H9" s="381"/>
      <c r="I9" s="381"/>
      <c r="J9" s="382"/>
    </row>
    <row r="10" spans="2:13" ht="57" customHeight="1">
      <c r="B10" s="356"/>
      <c r="C10" s="357"/>
      <c r="D10" s="387" t="str">
        <f t="shared" ref="D10:D12" si="0">IF(D6="","",D6)</f>
        <v/>
      </c>
      <c r="E10" s="366"/>
      <c r="F10" s="367"/>
      <c r="G10" s="368"/>
      <c r="H10" s="368"/>
      <c r="I10" s="368"/>
      <c r="J10" s="369"/>
      <c r="M10" s="364"/>
    </row>
    <row r="11" spans="2:13" ht="57" customHeight="1">
      <c r="B11" s="356"/>
      <c r="C11" s="357"/>
      <c r="D11" s="387" t="str">
        <f t="shared" si="0"/>
        <v/>
      </c>
      <c r="E11" s="366"/>
      <c r="F11" s="367"/>
      <c r="G11" s="368"/>
      <c r="H11" s="368"/>
      <c r="I11" s="368"/>
      <c r="J11" s="369"/>
      <c r="M11" s="364"/>
    </row>
    <row r="12" spans="2:13" ht="57" customHeight="1" thickBot="1">
      <c r="B12" s="370"/>
      <c r="C12" s="371"/>
      <c r="D12" s="388" t="str">
        <f t="shared" si="0"/>
        <v/>
      </c>
      <c r="E12" s="373"/>
      <c r="F12" s="374"/>
      <c r="G12" s="375"/>
      <c r="H12" s="375"/>
      <c r="I12" s="375"/>
      <c r="J12" s="376"/>
      <c r="M12" s="364"/>
    </row>
    <row r="13" spans="2:13" ht="57" customHeight="1">
      <c r="B13" s="377" t="s">
        <v>101</v>
      </c>
      <c r="C13" s="378" t="s">
        <v>102</v>
      </c>
      <c r="D13" s="386" t="str">
        <f>IF(D5="","",D5)</f>
        <v/>
      </c>
      <c r="E13" s="379"/>
      <c r="F13" s="380"/>
      <c r="G13" s="381"/>
      <c r="H13" s="381"/>
      <c r="I13" s="381"/>
      <c r="J13" s="382"/>
    </row>
    <row r="14" spans="2:13" ht="57" customHeight="1">
      <c r="B14" s="356"/>
      <c r="C14" s="357"/>
      <c r="D14" s="387" t="str">
        <f>IF(D6="","",D6)</f>
        <v/>
      </c>
      <c r="E14" s="366"/>
      <c r="F14" s="367"/>
      <c r="G14" s="368"/>
      <c r="H14" s="368"/>
      <c r="I14" s="368"/>
      <c r="J14" s="369"/>
      <c r="M14" s="364"/>
    </row>
    <row r="15" spans="2:13" ht="57" customHeight="1">
      <c r="B15" s="356"/>
      <c r="C15" s="357"/>
      <c r="D15" s="387" t="str">
        <f>IF(D7="","",D7)</f>
        <v/>
      </c>
      <c r="E15" s="366"/>
      <c r="F15" s="367"/>
      <c r="G15" s="368"/>
      <c r="H15" s="368"/>
      <c r="I15" s="368"/>
      <c r="J15" s="369"/>
      <c r="M15" s="364"/>
    </row>
    <row r="16" spans="2:13" ht="57" customHeight="1" thickBot="1">
      <c r="B16" s="370"/>
      <c r="C16" s="371"/>
      <c r="D16" s="388" t="str">
        <f>IF(D8="","",D8)</f>
        <v/>
      </c>
      <c r="E16" s="373"/>
      <c r="F16" s="374"/>
      <c r="G16" s="375"/>
      <c r="H16" s="375"/>
      <c r="I16" s="375"/>
      <c r="J16" s="376"/>
      <c r="M16" s="364"/>
    </row>
    <row r="17" spans="2:13" ht="57" customHeight="1">
      <c r="B17" s="377" t="s">
        <v>103</v>
      </c>
      <c r="C17" s="378" t="s">
        <v>104</v>
      </c>
      <c r="D17" s="389" t="str">
        <f>IF(D5="","",D5)</f>
        <v/>
      </c>
      <c r="E17" s="383"/>
      <c r="F17" s="380"/>
      <c r="G17" s="381"/>
      <c r="H17" s="381"/>
      <c r="I17" s="381"/>
      <c r="J17" s="382"/>
    </row>
    <row r="18" spans="2:13" ht="57" customHeight="1">
      <c r="B18" s="356"/>
      <c r="C18" s="357"/>
      <c r="D18" s="387" t="str">
        <f>IF(D6="","",D6)</f>
        <v/>
      </c>
      <c r="E18" s="366"/>
      <c r="F18" s="367"/>
      <c r="G18" s="368"/>
      <c r="H18" s="368"/>
      <c r="I18" s="368"/>
      <c r="J18" s="369"/>
      <c r="M18" s="364"/>
    </row>
    <row r="19" spans="2:13" ht="57" customHeight="1">
      <c r="B19" s="356"/>
      <c r="C19" s="357"/>
      <c r="D19" s="387" t="str">
        <f>IF(D7="","",D7)</f>
        <v/>
      </c>
      <c r="E19" s="366"/>
      <c r="F19" s="367"/>
      <c r="G19" s="368"/>
      <c r="H19" s="368"/>
      <c r="I19" s="368"/>
      <c r="J19" s="369"/>
      <c r="M19" s="364"/>
    </row>
    <row r="20" spans="2:13" ht="57" customHeight="1" thickBot="1">
      <c r="B20" s="370"/>
      <c r="C20" s="371"/>
      <c r="D20" s="388" t="str">
        <f>IF(D8="","",D8)</f>
        <v/>
      </c>
      <c r="E20" s="373"/>
      <c r="F20" s="374"/>
      <c r="G20" s="375"/>
      <c r="H20" s="375"/>
      <c r="I20" s="375"/>
      <c r="J20" s="376"/>
      <c r="M20" s="364"/>
    </row>
    <row r="22" spans="2:13">
      <c r="B22" s="384" t="s">
        <v>105</v>
      </c>
      <c r="C22" s="385" t="s">
        <v>106</v>
      </c>
    </row>
    <row r="23" spans="2:13">
      <c r="B23" s="384" t="s">
        <v>107</v>
      </c>
      <c r="C23" s="385" t="s">
        <v>108</v>
      </c>
    </row>
    <row r="24" spans="2:13">
      <c r="B24" s="384" t="s">
        <v>109</v>
      </c>
      <c r="C24" s="385" t="s">
        <v>110</v>
      </c>
    </row>
    <row r="25" spans="2:13">
      <c r="B25" s="385"/>
      <c r="C25" s="385" t="s">
        <v>111</v>
      </c>
    </row>
  </sheetData>
  <sheetProtection algorithmName="SHA-512" hashValue="mWfy4UzMxtRKFGMNF0H49+3YMhJ6HNf7nSd9dp0gr3ZUv8bbecM3G6Ppg86I6zlhEXN7leUctbb7nSp97/TQ8g==" saltValue="FsQ8idzlERgOtJniTJ1DSw==" spinCount="100000" sheet="1" scenarios="1" formatCells="0" formatColumns="0" formatRows="0"/>
  <mergeCells count="29">
    <mergeCell ref="F20:J20"/>
    <mergeCell ref="B5:B8"/>
    <mergeCell ref="B9:B12"/>
    <mergeCell ref="B13:B16"/>
    <mergeCell ref="B17:B20"/>
    <mergeCell ref="C5:C8"/>
    <mergeCell ref="C9:C12"/>
    <mergeCell ref="C13:C16"/>
    <mergeCell ref="C17:C20"/>
    <mergeCell ref="F14:J14"/>
    <mergeCell ref="F15:J15"/>
    <mergeCell ref="F16:J16"/>
    <mergeCell ref="F18:J18"/>
    <mergeCell ref="F19:J19"/>
    <mergeCell ref="F9:J9"/>
    <mergeCell ref="F13:J13"/>
    <mergeCell ref="F17:J17"/>
    <mergeCell ref="B3:B4"/>
    <mergeCell ref="C3:C4"/>
    <mergeCell ref="D3:D4"/>
    <mergeCell ref="F3:J4"/>
    <mergeCell ref="F5:J5"/>
    <mergeCell ref="F6:J6"/>
    <mergeCell ref="F7:J7"/>
    <mergeCell ref="F8:J8"/>
    <mergeCell ref="F10:J10"/>
    <mergeCell ref="F11:J11"/>
    <mergeCell ref="F12:J12"/>
    <mergeCell ref="E3:E4"/>
  </mergeCells>
  <phoneticPr fontId="1"/>
  <dataValidations count="2">
    <dataValidation type="whole" operator="lessThan" allowBlank="1" showInputMessage="1" showErrorMessage="1" errorTitle="入力不要です。" error="[キャンセル]をクリックしてください。" sqref="B5:C20 D9:D20">
      <formula1>0</formula1>
    </dataValidation>
    <dataValidation allowBlank="1" showInputMessage="1" showErrorMessage="1" promptTitle="実行戦略に沿っていれば「✔」" prompt="誤って「✔」を選択してしまった場合、Deleteキーで削除できます。" sqref="E5:E20"/>
  </dataValidations>
  <pageMargins left="0.59055118110236227" right="0.39370078740157483" top="0.78740157480314965" bottom="0.35433070866141736" header="0.31496062992125984" footer="0.15748031496062992"/>
  <pageSetup paperSize="9" scale="93"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R10"/>
  <sheetViews>
    <sheetView showWhiteSpace="0" view="pageBreakPreview" zoomScaleNormal="100" zoomScaleSheetLayoutView="100" workbookViewId="0"/>
  </sheetViews>
  <sheetFormatPr defaultColWidth="9" defaultRowHeight="14.25"/>
  <cols>
    <col min="1" max="1" width="1.625" style="203" customWidth="1"/>
    <col min="2" max="2" width="5.125" style="203" customWidth="1"/>
    <col min="3" max="3" width="23.125" style="203" customWidth="1"/>
    <col min="4" max="15" width="7.375" style="203" customWidth="1"/>
    <col min="16" max="16" width="1.625" style="203" customWidth="1"/>
    <col min="17" max="16384" width="9" style="203"/>
  </cols>
  <sheetData>
    <row r="1" spans="2:18" ht="9" customHeight="1"/>
    <row r="2" spans="2:18" ht="16.5" customHeight="1" thickBot="1">
      <c r="B2" s="390" t="s">
        <v>112</v>
      </c>
      <c r="C2" s="391"/>
      <c r="D2" s="391"/>
      <c r="E2" s="391"/>
      <c r="F2" s="391"/>
      <c r="G2" s="391"/>
      <c r="H2" s="391"/>
      <c r="I2" s="391"/>
      <c r="J2" s="391"/>
      <c r="K2" s="391"/>
      <c r="L2" s="391"/>
      <c r="M2" s="391"/>
      <c r="N2" s="391"/>
      <c r="O2" s="391"/>
    </row>
    <row r="3" spans="2:18" ht="19.5" customHeight="1">
      <c r="B3" s="392" t="s">
        <v>113</v>
      </c>
      <c r="C3" s="393" t="s">
        <v>114</v>
      </c>
      <c r="D3" s="394" t="s">
        <v>115</v>
      </c>
      <c r="E3" s="394"/>
      <c r="F3" s="394"/>
      <c r="G3" s="394"/>
      <c r="H3" s="394"/>
      <c r="I3" s="394"/>
      <c r="J3" s="394"/>
      <c r="K3" s="394"/>
      <c r="L3" s="394"/>
      <c r="M3" s="394" t="s">
        <v>116</v>
      </c>
      <c r="N3" s="394"/>
      <c r="O3" s="395"/>
    </row>
    <row r="4" spans="2:18" ht="19.5" customHeight="1" thickBot="1">
      <c r="B4" s="396"/>
      <c r="C4" s="397"/>
      <c r="D4" s="398" t="s">
        <v>117</v>
      </c>
      <c r="E4" s="398" t="s">
        <v>118</v>
      </c>
      <c r="F4" s="398" t="s">
        <v>119</v>
      </c>
      <c r="G4" s="398" t="s">
        <v>120</v>
      </c>
      <c r="H4" s="398" t="s">
        <v>121</v>
      </c>
      <c r="I4" s="398" t="s">
        <v>122</v>
      </c>
      <c r="J4" s="398" t="s">
        <v>123</v>
      </c>
      <c r="K4" s="398" t="s">
        <v>124</v>
      </c>
      <c r="L4" s="398" t="s">
        <v>125</v>
      </c>
      <c r="M4" s="398" t="s">
        <v>126</v>
      </c>
      <c r="N4" s="398" t="s">
        <v>127</v>
      </c>
      <c r="O4" s="399" t="s">
        <v>128</v>
      </c>
    </row>
    <row r="5" spans="2:18" ht="87.75" customHeight="1">
      <c r="B5" s="409">
        <f>IF('①6.成果目標(Ｋ)'!B7="","",'①6.成果目標(Ｋ)'!B7)</f>
        <v>1</v>
      </c>
      <c r="C5" s="410" t="str">
        <f>IF(B5="","",'①6.成果目標(Ｋ)'!C7)</f>
        <v>事業統括本部</v>
      </c>
      <c r="D5" s="400"/>
      <c r="E5" s="400"/>
      <c r="F5" s="400"/>
      <c r="G5" s="400"/>
      <c r="H5" s="400"/>
      <c r="I5" s="400"/>
      <c r="J5" s="400"/>
      <c r="K5" s="401"/>
      <c r="L5" s="400"/>
      <c r="M5" s="400"/>
      <c r="N5" s="400"/>
      <c r="O5" s="402"/>
      <c r="Q5" s="363" t="s">
        <v>98</v>
      </c>
      <c r="R5" s="403"/>
    </row>
    <row r="6" spans="2:18" ht="87.75" customHeight="1">
      <c r="B6" s="411" t="str">
        <f>IF('①6.成果目標(Ｋ)'!B9="","",'①6.成果目標(Ｋ)'!B9)</f>
        <v/>
      </c>
      <c r="C6" s="412" t="str">
        <f>IF(B6="","",'①4.申請事業の内容(Ｋ)'!D5)</f>
        <v/>
      </c>
      <c r="D6" s="404"/>
      <c r="E6" s="405"/>
      <c r="F6" s="404"/>
      <c r="G6" s="404"/>
      <c r="H6" s="404"/>
      <c r="I6" s="404"/>
      <c r="J6" s="404"/>
      <c r="K6" s="404"/>
      <c r="L6" s="404"/>
      <c r="M6" s="404"/>
      <c r="N6" s="404"/>
      <c r="O6" s="406"/>
      <c r="R6" s="403"/>
    </row>
    <row r="7" spans="2:18" ht="87.75" customHeight="1">
      <c r="B7" s="411" t="str">
        <f>IF('①6.成果目標(Ｋ)'!B11="","",'①6.成果目標(Ｋ)'!B11)</f>
        <v/>
      </c>
      <c r="C7" s="412" t="str">
        <f>IF(B7="","",'①4.申請事業の内容(Ｋ)'!D6)</f>
        <v/>
      </c>
      <c r="D7" s="404"/>
      <c r="E7" s="404"/>
      <c r="F7" s="404"/>
      <c r="G7" s="404"/>
      <c r="H7" s="404"/>
      <c r="I7" s="404"/>
      <c r="J7" s="404"/>
      <c r="K7" s="404"/>
      <c r="L7" s="404"/>
      <c r="M7" s="404"/>
      <c r="N7" s="404"/>
      <c r="O7" s="406"/>
      <c r="R7" s="403"/>
    </row>
    <row r="8" spans="2:18" ht="87.75" customHeight="1">
      <c r="B8" s="411" t="str">
        <f>IF('①6.成果目標(Ｋ)'!B13="","",'①6.成果目標(Ｋ)'!B13)</f>
        <v/>
      </c>
      <c r="C8" s="412" t="str">
        <f>IF(B8="","",'①4.申請事業の内容(Ｋ)'!D7)</f>
        <v/>
      </c>
      <c r="D8" s="404"/>
      <c r="E8" s="404"/>
      <c r="F8" s="404"/>
      <c r="G8" s="404"/>
      <c r="H8" s="404"/>
      <c r="I8" s="404"/>
      <c r="J8" s="404"/>
      <c r="K8" s="404"/>
      <c r="L8" s="404"/>
      <c r="M8" s="404"/>
      <c r="N8" s="404"/>
      <c r="O8" s="406"/>
      <c r="R8" s="403"/>
    </row>
    <row r="9" spans="2:18" ht="87.75" customHeight="1" thickBot="1">
      <c r="B9" s="413" t="str">
        <f>IF('①6.成果目標(Ｋ)'!B15="","",'①6.成果目標(Ｋ)'!B15)</f>
        <v/>
      </c>
      <c r="C9" s="414" t="str">
        <f>IF(B9="","",'①4.申請事業の内容(Ｋ)'!D8)</f>
        <v/>
      </c>
      <c r="D9" s="407"/>
      <c r="E9" s="407"/>
      <c r="F9" s="407"/>
      <c r="G9" s="407"/>
      <c r="H9" s="407"/>
      <c r="I9" s="407"/>
      <c r="J9" s="407"/>
      <c r="K9" s="407"/>
      <c r="L9" s="407"/>
      <c r="M9" s="407"/>
      <c r="N9" s="407"/>
      <c r="O9" s="408"/>
      <c r="R9" s="403"/>
    </row>
    <row r="10" spans="2:18" ht="6.75" customHeight="1"/>
  </sheetData>
  <sheetProtection algorithmName="SHA-512" hashValue="sxRAQdUZyxtM9JsQyzrW7Pd7shieIsP+ju3DyzQ4DfalNPPWYYxx/bJX4w5yjQHd8JzRpmSj+PVaef+H28Zfkg==" saltValue="0rPs9hMxSImjH7Ls2R8Y8Q==" spinCount="100000" sheet="1" scenarios="1" formatCells="0" formatColumns="0" formatRows="0"/>
  <mergeCells count="4">
    <mergeCell ref="M3:O3"/>
    <mergeCell ref="B3:B4"/>
    <mergeCell ref="C3:C4"/>
    <mergeCell ref="D3:L3"/>
  </mergeCells>
  <phoneticPr fontId="1"/>
  <dataValidations count="2">
    <dataValidation type="whole" operator="lessThan" allowBlank="1" showInputMessage="1" showErrorMessage="1" errorTitle="入力不要です。" error="4.申請事業の内容を参照しています。[キャンセル]をクリックしてください。" promptTitle="ご注意ください。" prompt="行の幅は変更できますが、行や列の削除はしないでください。" sqref="B5:B9">
      <formula1>0</formula1>
    </dataValidation>
    <dataValidation operator="lessThan" allowBlank="1" showInputMessage="1" showErrorMessage="1" errorTitle="入力不要です。" error="4.申請事業の内容を参照しています。[キャンセル]をクリックしてください。" promptTitle="ご注意ください。" prompt="行の幅は変更できますが、行や列の削除はしないでください。" sqref="C5:C9"/>
  </dataValidations>
  <pageMargins left="0.59055118110236227" right="0.39370078740157483" top="0.74803149606299213" bottom="0.35433070866141736" header="0.31496062992125984" footer="0.15748031496062992"/>
  <pageSetup paperSize="9" fitToHeight="0" orientation="landscape" horizontalDpi="300" verticalDpi="300" r:id="rId1"/>
  <headerFooter>
    <oddHeader>&amp;L様式１（別添１）</oddHeader>
    <oddFooter xml:space="preserve">&amp;C&amp;"ＭＳ Ｐゴシック,標準"&amp;10&amp;P / &amp;N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30"/>
  <sheetViews>
    <sheetView view="pageBreakPreview" zoomScaleNormal="100" zoomScaleSheetLayoutView="100" workbookViewId="0"/>
  </sheetViews>
  <sheetFormatPr defaultColWidth="9" defaultRowHeight="13.5"/>
  <cols>
    <col min="1" max="1" width="1.625" style="415" customWidth="1"/>
    <col min="2" max="2" width="6.875" style="415" customWidth="1"/>
    <col min="3" max="3" width="26.875" style="415" customWidth="1"/>
    <col min="4" max="4" width="12.375" style="415" customWidth="1"/>
    <col min="5" max="10" width="14.625" style="415" customWidth="1"/>
    <col min="11" max="11" width="8.375" style="415" customWidth="1"/>
    <col min="12" max="12" width="1.625" style="415" customWidth="1"/>
    <col min="13" max="16384" width="9" style="415"/>
  </cols>
  <sheetData>
    <row r="1" spans="1:16" ht="8.25" customHeight="1">
      <c r="C1" s="416"/>
      <c r="D1" s="416"/>
      <c r="E1" s="416"/>
      <c r="F1" s="416"/>
      <c r="G1" s="416"/>
      <c r="H1" s="416"/>
      <c r="I1" s="416"/>
      <c r="J1" s="416"/>
      <c r="K1" s="416"/>
    </row>
    <row r="2" spans="1:16" ht="16.5" customHeight="1" thickBot="1">
      <c r="B2" s="345" t="s">
        <v>129</v>
      </c>
      <c r="D2" s="417"/>
      <c r="E2" s="417"/>
      <c r="F2" s="417"/>
      <c r="G2" s="418"/>
      <c r="H2" s="418"/>
      <c r="I2" s="418"/>
      <c r="J2" s="419" t="s">
        <v>130</v>
      </c>
      <c r="K2" s="419"/>
      <c r="L2" s="417"/>
      <c r="M2" s="417"/>
      <c r="N2" s="417"/>
      <c r="O2" s="417"/>
      <c r="P2" s="418"/>
    </row>
    <row r="3" spans="1:16" ht="21" customHeight="1">
      <c r="A3" s="415" t="s">
        <v>131</v>
      </c>
      <c r="B3" s="420" t="s">
        <v>132</v>
      </c>
      <c r="C3" s="421" t="s">
        <v>133</v>
      </c>
      <c r="D3" s="422" t="s">
        <v>134</v>
      </c>
      <c r="E3" s="422" t="s">
        <v>135</v>
      </c>
      <c r="F3" s="423" t="s">
        <v>136</v>
      </c>
      <c r="G3" s="424" t="s">
        <v>137</v>
      </c>
      <c r="H3" s="425" t="s">
        <v>138</v>
      </c>
      <c r="I3" s="426" t="s">
        <v>139</v>
      </c>
      <c r="J3" s="427" t="s">
        <v>140</v>
      </c>
      <c r="K3" s="428" t="s">
        <v>141</v>
      </c>
    </row>
    <row r="4" spans="1:16" ht="42" customHeight="1" thickBot="1">
      <c r="B4" s="429"/>
      <c r="C4" s="430" t="s">
        <v>142</v>
      </c>
      <c r="D4" s="431"/>
      <c r="E4" s="431"/>
      <c r="F4" s="432"/>
      <c r="G4" s="433"/>
      <c r="H4" s="434"/>
      <c r="I4" s="435"/>
      <c r="J4" s="436"/>
      <c r="K4" s="437"/>
    </row>
    <row r="5" spans="1:16" ht="27" customHeight="1">
      <c r="B5" s="438"/>
      <c r="C5" s="439" t="s">
        <v>143</v>
      </c>
      <c r="D5" s="440"/>
      <c r="E5" s="497" t="str">
        <f>IF(SUM(E7:E16)=0,"",SUM(E7:E16))</f>
        <v/>
      </c>
      <c r="F5" s="498" t="str">
        <f>IF(SUM(F7:F16)=0,"",SUM(F7:F16))</f>
        <v/>
      </c>
      <c r="G5" s="499" t="str">
        <f>IF(SUM(G7:G16)=0,"",SUM(G7:G16))</f>
        <v/>
      </c>
      <c r="H5" s="500" t="str">
        <f>IF(SUM(H7:H16)=0,"",SUM(H7:H16))</f>
        <v/>
      </c>
      <c r="I5" s="516" t="str">
        <f>IF(SUM(I7,I9,I11,I13,I15)=0,"",SUM(I7,I9,I11,I13,I15))</f>
        <v/>
      </c>
      <c r="J5" s="505" t="str">
        <f>IF(SUM(J7,J9,J11,J13,J15)=0,"",SUM(J7,J9,J11,J13,J15))</f>
        <v/>
      </c>
      <c r="K5" s="512" t="str">
        <f>IF(I6="","",((F5*1000)/I6))</f>
        <v/>
      </c>
    </row>
    <row r="6" spans="1:16" ht="27" customHeight="1" thickBot="1">
      <c r="B6" s="441"/>
      <c r="C6" s="442"/>
      <c r="D6" s="443"/>
      <c r="E6" s="501"/>
      <c r="F6" s="502"/>
      <c r="G6" s="503"/>
      <c r="H6" s="504"/>
      <c r="I6" s="517" t="str">
        <f>IF(SUM(I8,I10,I12,I14,I16)=0,"",SUM(I8,I10,I12,I14,I16))</f>
        <v/>
      </c>
      <c r="J6" s="506" t="str">
        <f>IF(SUM(J8,J10,J12,J14,J16)=0,"",SUM(J8,J10,J12,J14,J16))</f>
        <v/>
      </c>
      <c r="K6" s="513"/>
    </row>
    <row r="7" spans="1:16" ht="27" customHeight="1" thickTop="1">
      <c r="B7" s="444">
        <v>1</v>
      </c>
      <c r="C7" s="445" t="s">
        <v>144</v>
      </c>
      <c r="D7" s="446"/>
      <c r="E7" s="447"/>
      <c r="F7" s="448"/>
      <c r="G7" s="449"/>
      <c r="H7" s="450"/>
      <c r="I7" s="518" t="str">
        <f>IF('①7.積算内訳(Ｋ)'!E6=0,"",'①7.積算内訳(Ｋ)'!E6)</f>
        <v/>
      </c>
      <c r="J7" s="451"/>
      <c r="K7" s="514" t="str">
        <f>IF(I8="","",((F7*1000)/I8))</f>
        <v/>
      </c>
    </row>
    <row r="8" spans="1:16" ht="27" customHeight="1">
      <c r="B8" s="452"/>
      <c r="C8" s="453"/>
      <c r="D8" s="454"/>
      <c r="E8" s="455"/>
      <c r="F8" s="456"/>
      <c r="G8" s="457"/>
      <c r="H8" s="458"/>
      <c r="I8" s="519" t="str">
        <f>IF('①7.積算内訳(Ｋ)'!F6=0,"",'①7.積算内訳(Ｋ)'!F6)</f>
        <v/>
      </c>
      <c r="J8" s="459"/>
      <c r="K8" s="513"/>
    </row>
    <row r="9" spans="1:16" ht="27" customHeight="1">
      <c r="B9" s="507" t="str">
        <f>IF(C9="","",B7+1)</f>
        <v/>
      </c>
      <c r="C9" s="508" t="str">
        <f>IF('①4.申請事業の内容(Ｋ)'!D5="","",'①4.申請事業の内容(Ｋ)'!D5)</f>
        <v/>
      </c>
      <c r="D9" s="454"/>
      <c r="E9" s="455"/>
      <c r="F9" s="448"/>
      <c r="G9" s="457"/>
      <c r="H9" s="458"/>
      <c r="I9" s="520" t="str">
        <f>IF('①7.積算内訳(Ｋ)'!E14=0,"",'①7.積算内訳(Ｋ)'!E14)</f>
        <v/>
      </c>
      <c r="J9" s="460"/>
      <c r="K9" s="513" t="str">
        <f>IF(I10="","",((F9*1000)/I10))</f>
        <v/>
      </c>
    </row>
    <row r="10" spans="1:16" ht="27" customHeight="1">
      <c r="B10" s="509"/>
      <c r="C10" s="508"/>
      <c r="D10" s="454"/>
      <c r="E10" s="455"/>
      <c r="F10" s="456"/>
      <c r="G10" s="457"/>
      <c r="H10" s="458"/>
      <c r="I10" s="519" t="str">
        <f>IF('①7.積算内訳(Ｋ)'!F14=0,"",'①7.積算内訳(Ｋ)'!F14)</f>
        <v/>
      </c>
      <c r="J10" s="459"/>
      <c r="K10" s="513"/>
    </row>
    <row r="11" spans="1:16" ht="27" customHeight="1">
      <c r="B11" s="507" t="str">
        <f>IF(C11="","",B9+1)</f>
        <v/>
      </c>
      <c r="C11" s="508" t="str">
        <f>IF('①4.申請事業の内容(Ｋ)'!D6="","",'①4.申請事業の内容(Ｋ)'!D6)</f>
        <v/>
      </c>
      <c r="D11" s="454"/>
      <c r="E11" s="455"/>
      <c r="F11" s="448"/>
      <c r="G11" s="457"/>
      <c r="H11" s="458"/>
      <c r="I11" s="520" t="str">
        <f>IF('①7.積算内訳(Ｋ)'!E22=0,"",'①7.積算内訳(Ｋ)'!E22)</f>
        <v/>
      </c>
      <c r="J11" s="460"/>
      <c r="K11" s="513" t="str">
        <f>IF(I12="","",((F11*1000)/I12))</f>
        <v/>
      </c>
    </row>
    <row r="12" spans="1:16" ht="27" customHeight="1">
      <c r="B12" s="509"/>
      <c r="C12" s="508"/>
      <c r="D12" s="454"/>
      <c r="E12" s="455"/>
      <c r="F12" s="456"/>
      <c r="G12" s="457"/>
      <c r="H12" s="458"/>
      <c r="I12" s="519" t="str">
        <f>IF('①7.積算内訳(Ｋ)'!F22=0,"",'①7.積算内訳(Ｋ)'!F22)</f>
        <v/>
      </c>
      <c r="J12" s="459"/>
      <c r="K12" s="513"/>
    </row>
    <row r="13" spans="1:16" ht="27" customHeight="1">
      <c r="B13" s="507" t="str">
        <f>IF(C13="","",B11+1)</f>
        <v/>
      </c>
      <c r="C13" s="508" t="str">
        <f>IF('①4.申請事業の内容(Ｋ)'!D7="","",'①4.申請事業の内容(Ｋ)'!D7)</f>
        <v/>
      </c>
      <c r="D13" s="454"/>
      <c r="E13" s="455"/>
      <c r="F13" s="448"/>
      <c r="G13" s="457"/>
      <c r="H13" s="458"/>
      <c r="I13" s="520" t="str">
        <f>IF('①7.積算内訳(Ｋ)'!E30=0,"",'①7.積算内訳(Ｋ)'!E30)</f>
        <v/>
      </c>
      <c r="J13" s="460"/>
      <c r="K13" s="513" t="str">
        <f>IF(I14="","",((F13*1000)/I14))</f>
        <v/>
      </c>
    </row>
    <row r="14" spans="1:16" ht="27" customHeight="1">
      <c r="B14" s="509"/>
      <c r="C14" s="508"/>
      <c r="D14" s="454"/>
      <c r="E14" s="455"/>
      <c r="F14" s="456"/>
      <c r="G14" s="457"/>
      <c r="H14" s="458"/>
      <c r="I14" s="519" t="str">
        <f>IF('①7.積算内訳(Ｋ)'!F30=0,"",'①7.積算内訳(Ｋ)'!F30)</f>
        <v/>
      </c>
      <c r="J14" s="459"/>
      <c r="K14" s="513"/>
    </row>
    <row r="15" spans="1:16" ht="27" customHeight="1">
      <c r="B15" s="509" t="str">
        <f>IF(C15="","",B13+1)</f>
        <v/>
      </c>
      <c r="C15" s="508" t="str">
        <f>IF('①4.申請事業の内容(Ｋ)'!D8="","",'①4.申請事業の内容(Ｋ)'!D8)</f>
        <v/>
      </c>
      <c r="D15" s="454"/>
      <c r="E15" s="455"/>
      <c r="F15" s="456"/>
      <c r="G15" s="457"/>
      <c r="H15" s="458"/>
      <c r="I15" s="521" t="str">
        <f>IF('①7.積算内訳(Ｋ)'!E38=0,"",'①7.積算内訳(Ｋ)'!E38)</f>
        <v/>
      </c>
      <c r="J15" s="461"/>
      <c r="K15" s="513" t="str">
        <f>IF(I16="","",((F15*1000)/I16))</f>
        <v/>
      </c>
    </row>
    <row r="16" spans="1:16" ht="27" customHeight="1" thickBot="1">
      <c r="B16" s="510"/>
      <c r="C16" s="511"/>
      <c r="D16" s="462"/>
      <c r="E16" s="463"/>
      <c r="F16" s="464"/>
      <c r="G16" s="465"/>
      <c r="H16" s="466"/>
      <c r="I16" s="522" t="str">
        <f>IF('①7.積算内訳(Ｋ)'!F38=0,"",'①7.積算内訳(Ｋ)'!F38)</f>
        <v/>
      </c>
      <c r="J16" s="467"/>
      <c r="K16" s="515"/>
    </row>
    <row r="17" spans="2:13" ht="17.25" customHeight="1">
      <c r="B17" s="468" t="s">
        <v>145</v>
      </c>
      <c r="C17" s="469" t="s">
        <v>146</v>
      </c>
    </row>
    <row r="18" spans="2:13" ht="17.25" customHeight="1">
      <c r="B18" s="468" t="s">
        <v>147</v>
      </c>
      <c r="C18" s="385" t="s">
        <v>148</v>
      </c>
    </row>
    <row r="19" spans="2:13" ht="17.25" customHeight="1">
      <c r="B19" s="468" t="s">
        <v>149</v>
      </c>
      <c r="C19" s="385" t="s">
        <v>150</v>
      </c>
    </row>
    <row r="20" spans="2:13" ht="17.25" customHeight="1">
      <c r="B20" s="468" t="s">
        <v>151</v>
      </c>
      <c r="C20" s="385" t="s">
        <v>152</v>
      </c>
    </row>
    <row r="21" spans="2:13" ht="17.25" customHeight="1"/>
    <row r="22" spans="2:13" ht="8.25" customHeight="1">
      <c r="C22" s="416"/>
      <c r="D22" s="416"/>
      <c r="E22" s="416"/>
      <c r="F22" s="416"/>
      <c r="G22" s="416"/>
      <c r="H22" s="416"/>
      <c r="I22" s="416"/>
      <c r="J22" s="416"/>
      <c r="K22" s="416"/>
    </row>
    <row r="23" spans="2:13" ht="22.5" customHeight="1" thickBot="1">
      <c r="B23" s="345" t="s">
        <v>153</v>
      </c>
      <c r="F23" s="417"/>
      <c r="G23" s="417"/>
      <c r="H23" s="417"/>
      <c r="I23" s="418"/>
      <c r="J23" s="418"/>
      <c r="K23" s="418"/>
      <c r="L23" s="418"/>
    </row>
    <row r="24" spans="2:13" ht="44.25" customHeight="1" thickBot="1">
      <c r="B24" s="470" t="s">
        <v>132</v>
      </c>
      <c r="C24" s="471" t="s">
        <v>142</v>
      </c>
      <c r="D24" s="472" t="s">
        <v>154</v>
      </c>
      <c r="E24" s="473" t="s">
        <v>155</v>
      </c>
      <c r="F24" s="474"/>
      <c r="G24" s="475" t="s">
        <v>137</v>
      </c>
      <c r="H24" s="476"/>
      <c r="I24" s="477" t="s">
        <v>138</v>
      </c>
      <c r="J24" s="478"/>
    </row>
    <row r="25" spans="2:13" ht="72" customHeight="1">
      <c r="B25" s="523">
        <f>IF(B7="","",B7)</f>
        <v>1</v>
      </c>
      <c r="C25" s="524" t="str">
        <f>IF(C7="","",C7)</f>
        <v>事業統括本部</v>
      </c>
      <c r="D25" s="479"/>
      <c r="E25" s="480"/>
      <c r="F25" s="481"/>
      <c r="G25" s="482"/>
      <c r="H25" s="483"/>
      <c r="I25" s="484"/>
      <c r="J25" s="481"/>
      <c r="M25" s="363" t="s">
        <v>98</v>
      </c>
    </row>
    <row r="26" spans="2:13" ht="72" customHeight="1">
      <c r="B26" s="525" t="str">
        <f>IF(B9="","",B9)</f>
        <v/>
      </c>
      <c r="C26" s="526" t="str">
        <f>IF(C9="","",C9)</f>
        <v/>
      </c>
      <c r="D26" s="485"/>
      <c r="E26" s="486"/>
      <c r="F26" s="487"/>
      <c r="G26" s="488"/>
      <c r="H26" s="489"/>
      <c r="I26" s="490"/>
      <c r="J26" s="487"/>
    </row>
    <row r="27" spans="2:13" ht="72" customHeight="1">
      <c r="B27" s="525" t="str">
        <f>IF(B11="","",B11)</f>
        <v/>
      </c>
      <c r="C27" s="526" t="str">
        <f>IF(C11="","",C11)</f>
        <v/>
      </c>
      <c r="D27" s="485"/>
      <c r="E27" s="486"/>
      <c r="F27" s="487"/>
      <c r="G27" s="488"/>
      <c r="H27" s="489"/>
      <c r="I27" s="490"/>
      <c r="J27" s="487"/>
    </row>
    <row r="28" spans="2:13" ht="72" customHeight="1">
      <c r="B28" s="525" t="str">
        <f>IF(B13="","",B13)</f>
        <v/>
      </c>
      <c r="C28" s="526" t="str">
        <f>IF(C13="","",C13)</f>
        <v/>
      </c>
      <c r="D28" s="485"/>
      <c r="E28" s="486"/>
      <c r="F28" s="487"/>
      <c r="G28" s="488"/>
      <c r="H28" s="489"/>
      <c r="I28" s="490"/>
      <c r="J28" s="487"/>
    </row>
    <row r="29" spans="2:13" ht="72" customHeight="1" thickBot="1">
      <c r="B29" s="527" t="str">
        <f>IF(B15="","",B15)</f>
        <v/>
      </c>
      <c r="C29" s="528" t="str">
        <f>IF(C15="","",C15)</f>
        <v/>
      </c>
      <c r="D29" s="491"/>
      <c r="E29" s="492"/>
      <c r="F29" s="493"/>
      <c r="G29" s="494"/>
      <c r="H29" s="495"/>
      <c r="I29" s="496"/>
      <c r="J29" s="493"/>
    </row>
    <row r="30" spans="2:13" ht="6" customHeight="1"/>
  </sheetData>
  <sheetProtection algorithmName="SHA-512" hashValue="ycWSNXLAgBkbMYtizlb87a4ioKFUQOjw13Zk8egGzu63HAq/1a/hEKWwAhVqOgeBZSMimj+o4ChW4utchPRKpA==" saltValue="NM2S8dzu5zAOTk6F06dsFQ==" spinCount="100000" sheet="1" scenarios="1" formatCells="0" formatColumns="0" formatRows="0"/>
  <mergeCells count="76">
    <mergeCell ref="I24:J24"/>
    <mergeCell ref="I28:J28"/>
    <mergeCell ref="I29:J29"/>
    <mergeCell ref="I25:J25"/>
    <mergeCell ref="I26:J26"/>
    <mergeCell ref="I27:J27"/>
    <mergeCell ref="F11:F12"/>
    <mergeCell ref="H13:H14"/>
    <mergeCell ref="E29:F29"/>
    <mergeCell ref="G25:H25"/>
    <mergeCell ref="G28:H28"/>
    <mergeCell ref="G29:H29"/>
    <mergeCell ref="G26:H26"/>
    <mergeCell ref="G27:H27"/>
    <mergeCell ref="E26:F26"/>
    <mergeCell ref="E27:F27"/>
    <mergeCell ref="E28:F28"/>
    <mergeCell ref="E25:F25"/>
    <mergeCell ref="E24:F24"/>
    <mergeCell ref="G24:H24"/>
    <mergeCell ref="B11:B12"/>
    <mergeCell ref="C11:C12"/>
    <mergeCell ref="D11:D12"/>
    <mergeCell ref="E11:E12"/>
    <mergeCell ref="B13:B14"/>
    <mergeCell ref="C13:C14"/>
    <mergeCell ref="D13:D14"/>
    <mergeCell ref="E13:E14"/>
    <mergeCell ref="B15:B16"/>
    <mergeCell ref="E15:E16"/>
    <mergeCell ref="F15:F16"/>
    <mergeCell ref="F13:F14"/>
    <mergeCell ref="G13:G14"/>
    <mergeCell ref="C15:C16"/>
    <mergeCell ref="D15:D16"/>
    <mergeCell ref="G15:G16"/>
    <mergeCell ref="K13:K14"/>
    <mergeCell ref="H15:H16"/>
    <mergeCell ref="K15:K16"/>
    <mergeCell ref="G9:G10"/>
    <mergeCell ref="H9:H10"/>
    <mergeCell ref="K9:K10"/>
    <mergeCell ref="K11:K12"/>
    <mergeCell ref="G11:G12"/>
    <mergeCell ref="H11:H12"/>
    <mergeCell ref="B9:B10"/>
    <mergeCell ref="C9:C10"/>
    <mergeCell ref="D9:D10"/>
    <mergeCell ref="E9:E10"/>
    <mergeCell ref="F9:F10"/>
    <mergeCell ref="K5:K6"/>
    <mergeCell ref="B7:B8"/>
    <mergeCell ref="C7:C8"/>
    <mergeCell ref="D7:D8"/>
    <mergeCell ref="E7:E8"/>
    <mergeCell ref="F7:F8"/>
    <mergeCell ref="G7:G8"/>
    <mergeCell ref="B5:B6"/>
    <mergeCell ref="E5:E6"/>
    <mergeCell ref="F5:F6"/>
    <mergeCell ref="K7:K8"/>
    <mergeCell ref="D5:D6"/>
    <mergeCell ref="C5:C6"/>
    <mergeCell ref="H7:H8"/>
    <mergeCell ref="G5:G6"/>
    <mergeCell ref="H5:H6"/>
    <mergeCell ref="E3:E4"/>
    <mergeCell ref="F3:F4"/>
    <mergeCell ref="G3:G4"/>
    <mergeCell ref="B3:B4"/>
    <mergeCell ref="D3:D4"/>
    <mergeCell ref="J2:K2"/>
    <mergeCell ref="H3:H4"/>
    <mergeCell ref="I3:I4"/>
    <mergeCell ref="J3:J4"/>
    <mergeCell ref="K3:K4"/>
  </mergeCells>
  <phoneticPr fontId="1"/>
  <dataValidations count="3">
    <dataValidation type="whole" operator="lessThan" allowBlank="1" showInputMessage="1" showErrorMessage="1" errorTitle="入力不要です。" error="[キャンセル]をクリックしてください。" sqref="B25:C29 K7:K16">
      <formula1>0</formula1>
    </dataValidation>
    <dataValidation type="whole" operator="lessThan" allowBlank="1" showInputMessage="1" showErrorMessage="1" errorTitle="入力不要です。" error="[キャンセル]をクリックしてください。" promptTitle="7.積算内訳(K)を反映します。" prompt="7.積算内訳(K)に入力して下さい。" sqref="I7:I16">
      <formula1>0</formula1>
    </dataValidation>
    <dataValidation operator="lessThan" allowBlank="1" showInputMessage="1" showErrorMessage="1" errorTitle="入力不要です。" error="[キャンセル]をクリックしてください。" sqref="B7:B16"/>
  </dataValidations>
  <pageMargins left="0.59055118110236227" right="0.39370078740157483" top="0.74803149606299213" bottom="0.31496062992125984" header="0.31496062992125984" footer="0.15748031496062992"/>
  <pageSetup paperSize="9" scale="86" fitToHeight="0" orientation="landscape" r:id="rId1"/>
  <headerFooter>
    <oddHeader>&amp;L様式１（別添１）</oddHeader>
    <oddFooter xml:space="preserve">&amp;C&amp;"ＭＳ Ｐゴシック,標準"&amp;10&amp;P / &amp;N </oddFooter>
  </headerFooter>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N58"/>
  <sheetViews>
    <sheetView view="pageBreakPreview" zoomScaleNormal="100" zoomScaleSheetLayoutView="100" workbookViewId="0"/>
  </sheetViews>
  <sheetFormatPr defaultRowHeight="14.25"/>
  <cols>
    <col min="1" max="1" width="1.625" style="203" customWidth="1"/>
    <col min="2" max="2" width="6.875" style="203" customWidth="1"/>
    <col min="3" max="3" width="16.125" style="203" customWidth="1"/>
    <col min="4" max="4" width="21.375" style="203" customWidth="1"/>
    <col min="5" max="8" width="17.75" style="203" customWidth="1"/>
    <col min="9" max="9" width="21.5" style="203" customWidth="1"/>
    <col min="10" max="10" width="10.125" style="203" customWidth="1"/>
    <col min="11" max="11" width="9" style="203"/>
    <col min="12" max="12" width="1.625" style="203" customWidth="1"/>
    <col min="13" max="16384" width="9" style="203"/>
  </cols>
  <sheetData>
    <row r="1" spans="2:14" ht="9" customHeight="1"/>
    <row r="2" spans="2:14" s="531" customFormat="1" ht="18.75" customHeight="1" thickBot="1">
      <c r="B2" s="390" t="s">
        <v>156</v>
      </c>
      <c r="C2" s="529"/>
      <c r="D2" s="530"/>
      <c r="E2" s="529"/>
      <c r="F2" s="529"/>
      <c r="G2" s="529"/>
      <c r="J2" s="532" t="s">
        <v>157</v>
      </c>
      <c r="K2" s="532"/>
    </row>
    <row r="3" spans="2:14" ht="22.5" customHeight="1">
      <c r="B3" s="533" t="s">
        <v>158</v>
      </c>
      <c r="C3" s="534"/>
      <c r="D3" s="535"/>
      <c r="E3" s="394" t="s">
        <v>159</v>
      </c>
      <c r="F3" s="535" t="s">
        <v>160</v>
      </c>
      <c r="G3" s="535"/>
      <c r="H3" s="535"/>
      <c r="I3" s="536" t="s">
        <v>161</v>
      </c>
      <c r="J3" s="535" t="s">
        <v>162</v>
      </c>
      <c r="K3" s="537"/>
    </row>
    <row r="4" spans="2:14" ht="22.5" customHeight="1" thickBot="1">
      <c r="B4" s="538"/>
      <c r="C4" s="539"/>
      <c r="D4" s="540"/>
      <c r="E4" s="541"/>
      <c r="F4" s="542" t="s">
        <v>163</v>
      </c>
      <c r="G4" s="543" t="s">
        <v>164</v>
      </c>
      <c r="H4" s="542" t="s">
        <v>165</v>
      </c>
      <c r="I4" s="544"/>
      <c r="J4" s="540"/>
      <c r="K4" s="545"/>
    </row>
    <row r="5" spans="2:14" ht="31.5" customHeight="1" thickBot="1">
      <c r="B5" s="546" t="s">
        <v>166</v>
      </c>
      <c r="C5" s="547"/>
      <c r="D5" s="547"/>
      <c r="E5" s="606">
        <f>SUM(E6,E14,E22,E30,E38)</f>
        <v>0</v>
      </c>
      <c r="F5" s="606">
        <f>SUM(F6,F14,F22,F30,F38)</f>
        <v>0</v>
      </c>
      <c r="G5" s="606">
        <f t="shared" ref="G5:H5" si="0">SUM(G6,G14,G22,G30,G38)</f>
        <v>0</v>
      </c>
      <c r="H5" s="606">
        <f t="shared" si="0"/>
        <v>0</v>
      </c>
      <c r="I5" s="548"/>
      <c r="J5" s="549"/>
      <c r="K5" s="550"/>
      <c r="L5" s="551"/>
      <c r="M5" s="551"/>
      <c r="N5" s="391"/>
    </row>
    <row r="6" spans="2:14" ht="28.5" customHeight="1" thickTop="1">
      <c r="B6" s="608">
        <f>IF('①6.成果目標(Ｋ)'!B7="","",'①6.成果目標(Ｋ)'!B7)</f>
        <v>1</v>
      </c>
      <c r="C6" s="609" t="str">
        <f>IF(B6="","",'①6.成果目標(Ｋ)'!C7)</f>
        <v>事業統括本部</v>
      </c>
      <c r="D6" s="610"/>
      <c r="E6" s="607">
        <f>SUM(E7:E13)</f>
        <v>0</v>
      </c>
      <c r="F6" s="607">
        <f>SUM(F7:F13)</f>
        <v>0</v>
      </c>
      <c r="G6" s="607">
        <f>SUM(G7:G13)</f>
        <v>0</v>
      </c>
      <c r="H6" s="607">
        <f>SUM(H7:H13)</f>
        <v>0</v>
      </c>
      <c r="I6" s="552"/>
      <c r="J6" s="553"/>
      <c r="K6" s="554"/>
      <c r="L6" s="555"/>
      <c r="M6" s="551"/>
      <c r="N6" s="391"/>
    </row>
    <row r="7" spans="2:14" ht="21.75" customHeight="1">
      <c r="B7" s="556"/>
      <c r="C7" s="557" t="s">
        <v>167</v>
      </c>
      <c r="D7" s="558"/>
      <c r="E7" s="620">
        <f>SUM(F7:H7)</f>
        <v>0</v>
      </c>
      <c r="F7" s="559"/>
      <c r="G7" s="559"/>
      <c r="H7" s="559"/>
      <c r="I7" s="560"/>
      <c r="J7" s="561"/>
      <c r="K7" s="562"/>
      <c r="L7" s="555"/>
      <c r="M7" s="551"/>
      <c r="N7" s="391"/>
    </row>
    <row r="8" spans="2:14" ht="21.75" customHeight="1">
      <c r="B8" s="563"/>
      <c r="C8" s="564" t="s">
        <v>168</v>
      </c>
      <c r="D8" s="565"/>
      <c r="E8" s="621">
        <f t="shared" ref="E8:E13" si="1">SUM(F8:H8)</f>
        <v>0</v>
      </c>
      <c r="F8" s="566"/>
      <c r="G8" s="566"/>
      <c r="H8" s="566"/>
      <c r="I8" s="567"/>
      <c r="J8" s="568"/>
      <c r="K8" s="569"/>
      <c r="L8" s="570"/>
      <c r="M8" s="571"/>
      <c r="N8" s="391"/>
    </row>
    <row r="9" spans="2:14" ht="21.75" customHeight="1">
      <c r="B9" s="563"/>
      <c r="C9" s="564" t="s">
        <v>169</v>
      </c>
      <c r="D9" s="565"/>
      <c r="E9" s="621">
        <f t="shared" si="1"/>
        <v>0</v>
      </c>
      <c r="F9" s="566"/>
      <c r="G9" s="566"/>
      <c r="H9" s="566"/>
      <c r="I9" s="567"/>
      <c r="J9" s="568"/>
      <c r="K9" s="569"/>
      <c r="L9" s="570"/>
      <c r="M9" s="571"/>
      <c r="N9" s="391"/>
    </row>
    <row r="10" spans="2:14" ht="21.75" customHeight="1">
      <c r="B10" s="563"/>
      <c r="C10" s="572" t="s">
        <v>170</v>
      </c>
      <c r="D10" s="565"/>
      <c r="E10" s="621">
        <f t="shared" si="1"/>
        <v>0</v>
      </c>
      <c r="F10" s="566"/>
      <c r="G10" s="566"/>
      <c r="H10" s="566"/>
      <c r="I10" s="567"/>
      <c r="J10" s="568"/>
      <c r="K10" s="569"/>
      <c r="L10" s="570"/>
      <c r="M10" s="571"/>
      <c r="N10" s="391"/>
    </row>
    <row r="11" spans="2:14" ht="21.75" customHeight="1">
      <c r="B11" s="563"/>
      <c r="C11" s="573" t="s">
        <v>171</v>
      </c>
      <c r="D11" s="574"/>
      <c r="E11" s="621">
        <f t="shared" si="1"/>
        <v>0</v>
      </c>
      <c r="F11" s="566"/>
      <c r="G11" s="566"/>
      <c r="H11" s="566"/>
      <c r="I11" s="567"/>
      <c r="J11" s="568"/>
      <c r="K11" s="569"/>
      <c r="L11" s="555"/>
      <c r="M11" s="551"/>
      <c r="N11" s="391"/>
    </row>
    <row r="12" spans="2:14" ht="21.75" customHeight="1">
      <c r="B12" s="563"/>
      <c r="C12" s="564" t="s">
        <v>172</v>
      </c>
      <c r="D12" s="565"/>
      <c r="E12" s="621">
        <f t="shared" si="1"/>
        <v>0</v>
      </c>
      <c r="F12" s="575"/>
      <c r="G12" s="575"/>
      <c r="H12" s="575"/>
      <c r="I12" s="567"/>
      <c r="J12" s="576"/>
      <c r="K12" s="577"/>
      <c r="L12" s="555"/>
      <c r="M12" s="551"/>
      <c r="N12" s="391"/>
    </row>
    <row r="13" spans="2:14" ht="21.75" customHeight="1" thickBot="1">
      <c r="B13" s="578"/>
      <c r="C13" s="579" t="s">
        <v>173</v>
      </c>
      <c r="D13" s="580"/>
      <c r="E13" s="622">
        <f t="shared" si="1"/>
        <v>0</v>
      </c>
      <c r="F13" s="581"/>
      <c r="G13" s="581"/>
      <c r="H13" s="581"/>
      <c r="I13" s="582"/>
      <c r="J13" s="583"/>
      <c r="K13" s="584"/>
      <c r="L13" s="555"/>
      <c r="M13" s="551"/>
      <c r="N13" s="391"/>
    </row>
    <row r="14" spans="2:14" ht="28.5" customHeight="1">
      <c r="B14" s="611" t="str">
        <f>IF('①6.成果目標(Ｋ)'!B9="","",'①6.成果目標(Ｋ)'!B9)</f>
        <v/>
      </c>
      <c r="C14" s="612" t="str">
        <f>IF(B14="","",'①6.成果目標(Ｋ)'!C9)</f>
        <v/>
      </c>
      <c r="D14" s="613"/>
      <c r="E14" s="614">
        <f>SUM(E15:E21)</f>
        <v>0</v>
      </c>
      <c r="F14" s="614">
        <f>SUM(F15:F21)</f>
        <v>0</v>
      </c>
      <c r="G14" s="614">
        <f>SUM(G15:G21)</f>
        <v>0</v>
      </c>
      <c r="H14" s="614">
        <f>SUM(H15:H21)</f>
        <v>0</v>
      </c>
      <c r="I14" s="585"/>
      <c r="J14" s="586"/>
      <c r="K14" s="587"/>
      <c r="L14" s="555"/>
      <c r="M14" s="551"/>
      <c r="N14" s="391"/>
    </row>
    <row r="15" spans="2:14" ht="21.75" customHeight="1">
      <c r="B15" s="556"/>
      <c r="C15" s="557" t="s">
        <v>167</v>
      </c>
      <c r="D15" s="558"/>
      <c r="E15" s="620">
        <f>SUM(F15:H15)</f>
        <v>0</v>
      </c>
      <c r="F15" s="559"/>
      <c r="G15" s="559"/>
      <c r="H15" s="559"/>
      <c r="I15" s="588"/>
      <c r="J15" s="561"/>
      <c r="K15" s="562"/>
      <c r="L15" s="570"/>
      <c r="M15" s="571"/>
      <c r="N15" s="391"/>
    </row>
    <row r="16" spans="2:14" ht="21.75" customHeight="1">
      <c r="B16" s="563"/>
      <c r="C16" s="564" t="s">
        <v>168</v>
      </c>
      <c r="D16" s="565"/>
      <c r="E16" s="621">
        <f t="shared" ref="E16:E21" si="2">SUM(F16:H16)</f>
        <v>0</v>
      </c>
      <c r="F16" s="566"/>
      <c r="G16" s="566"/>
      <c r="H16" s="566"/>
      <c r="I16" s="567"/>
      <c r="J16" s="568"/>
      <c r="K16" s="569"/>
      <c r="L16" s="555"/>
      <c r="M16" s="551"/>
      <c r="N16" s="391"/>
    </row>
    <row r="17" spans="2:14" ht="21.75" customHeight="1">
      <c r="B17" s="563"/>
      <c r="C17" s="564" t="s">
        <v>169</v>
      </c>
      <c r="D17" s="565"/>
      <c r="E17" s="621">
        <f t="shared" si="2"/>
        <v>0</v>
      </c>
      <c r="F17" s="566"/>
      <c r="G17" s="566"/>
      <c r="H17" s="566"/>
      <c r="I17" s="567"/>
      <c r="J17" s="568"/>
      <c r="K17" s="569"/>
      <c r="L17" s="555"/>
      <c r="M17" s="551"/>
      <c r="N17" s="391"/>
    </row>
    <row r="18" spans="2:14" ht="21.75" customHeight="1">
      <c r="B18" s="563"/>
      <c r="C18" s="572" t="s">
        <v>170</v>
      </c>
      <c r="D18" s="565"/>
      <c r="E18" s="621">
        <f t="shared" si="2"/>
        <v>0</v>
      </c>
      <c r="F18" s="566"/>
      <c r="G18" s="566"/>
      <c r="H18" s="566"/>
      <c r="I18" s="567"/>
      <c r="J18" s="568"/>
      <c r="K18" s="569"/>
      <c r="L18" s="555"/>
      <c r="M18" s="551"/>
      <c r="N18" s="391"/>
    </row>
    <row r="19" spans="2:14" ht="21.75" customHeight="1">
      <c r="B19" s="563"/>
      <c r="C19" s="573" t="s">
        <v>171</v>
      </c>
      <c r="D19" s="565"/>
      <c r="E19" s="621">
        <f t="shared" si="2"/>
        <v>0</v>
      </c>
      <c r="F19" s="566"/>
      <c r="G19" s="566"/>
      <c r="H19" s="566"/>
      <c r="I19" s="567"/>
      <c r="J19" s="568"/>
      <c r="K19" s="569"/>
      <c r="L19" s="570"/>
      <c r="M19" s="571"/>
      <c r="N19" s="391"/>
    </row>
    <row r="20" spans="2:14" ht="21.75" customHeight="1">
      <c r="B20" s="563"/>
      <c r="C20" s="564" t="s">
        <v>172</v>
      </c>
      <c r="D20" s="565"/>
      <c r="E20" s="621">
        <f t="shared" si="2"/>
        <v>0</v>
      </c>
      <c r="F20" s="575"/>
      <c r="G20" s="575"/>
      <c r="H20" s="575"/>
      <c r="I20" s="567"/>
      <c r="J20" s="568"/>
      <c r="K20" s="569"/>
      <c r="L20" s="570"/>
      <c r="M20" s="571"/>
      <c r="N20" s="391"/>
    </row>
    <row r="21" spans="2:14" ht="21.75" customHeight="1" thickBot="1">
      <c r="B21" s="578"/>
      <c r="C21" s="579" t="s">
        <v>173</v>
      </c>
      <c r="D21" s="580"/>
      <c r="E21" s="622">
        <f t="shared" si="2"/>
        <v>0</v>
      </c>
      <c r="F21" s="581"/>
      <c r="G21" s="581"/>
      <c r="H21" s="581"/>
      <c r="I21" s="582"/>
      <c r="J21" s="583"/>
      <c r="K21" s="584"/>
      <c r="L21" s="570"/>
      <c r="M21" s="571"/>
      <c r="N21" s="391"/>
    </row>
    <row r="22" spans="2:14" ht="28.5" customHeight="1">
      <c r="B22" s="615" t="str">
        <f>IF('①6.成果目標(Ｋ)'!B11="","",'①6.成果目標(Ｋ)'!B11)</f>
        <v/>
      </c>
      <c r="C22" s="616" t="str">
        <f>IF(B22="","",'①6.成果目標(Ｋ)'!C11)</f>
        <v/>
      </c>
      <c r="D22" s="617"/>
      <c r="E22" s="618">
        <f>SUM(E23:E29)</f>
        <v>0</v>
      </c>
      <c r="F22" s="618">
        <f>SUM(F23:F29)</f>
        <v>0</v>
      </c>
      <c r="G22" s="618">
        <f>SUM(G23:G29)</f>
        <v>0</v>
      </c>
      <c r="H22" s="618">
        <f>SUM(H23:H29)</f>
        <v>0</v>
      </c>
      <c r="I22" s="592"/>
      <c r="J22" s="593"/>
      <c r="K22" s="594"/>
      <c r="L22" s="555"/>
      <c r="M22" s="551"/>
      <c r="N22" s="391"/>
    </row>
    <row r="23" spans="2:14" ht="21.75" customHeight="1">
      <c r="B23" s="556"/>
      <c r="C23" s="557" t="s">
        <v>167</v>
      </c>
      <c r="D23" s="558"/>
      <c r="E23" s="620">
        <f>SUM(F23:H23)</f>
        <v>0</v>
      </c>
      <c r="F23" s="559"/>
      <c r="G23" s="559"/>
      <c r="H23" s="559"/>
      <c r="I23" s="588"/>
      <c r="J23" s="561"/>
      <c r="K23" s="562"/>
      <c r="L23" s="570"/>
      <c r="M23" s="571"/>
      <c r="N23" s="391"/>
    </row>
    <row r="24" spans="2:14" ht="21.75" customHeight="1">
      <c r="B24" s="563"/>
      <c r="C24" s="564" t="s">
        <v>168</v>
      </c>
      <c r="D24" s="565"/>
      <c r="E24" s="621">
        <f t="shared" ref="E24:E29" si="3">SUM(F24:H24)</f>
        <v>0</v>
      </c>
      <c r="F24" s="566"/>
      <c r="G24" s="566"/>
      <c r="H24" s="566"/>
      <c r="I24" s="567"/>
      <c r="J24" s="568"/>
      <c r="K24" s="569"/>
      <c r="L24" s="555"/>
      <c r="M24" s="551"/>
      <c r="N24" s="391"/>
    </row>
    <row r="25" spans="2:14" ht="21.75" customHeight="1">
      <c r="B25" s="563"/>
      <c r="C25" s="564" t="s">
        <v>169</v>
      </c>
      <c r="D25" s="565"/>
      <c r="E25" s="621">
        <f t="shared" si="3"/>
        <v>0</v>
      </c>
      <c r="F25" s="566"/>
      <c r="G25" s="566"/>
      <c r="H25" s="566"/>
      <c r="I25" s="567"/>
      <c r="J25" s="568"/>
      <c r="K25" s="569"/>
      <c r="L25" s="555"/>
      <c r="M25" s="551"/>
      <c r="N25" s="391"/>
    </row>
    <row r="26" spans="2:14" ht="21.75" customHeight="1">
      <c r="B26" s="563"/>
      <c r="C26" s="572" t="s">
        <v>170</v>
      </c>
      <c r="D26" s="565"/>
      <c r="E26" s="621">
        <f t="shared" si="3"/>
        <v>0</v>
      </c>
      <c r="F26" s="566"/>
      <c r="G26" s="566"/>
      <c r="H26" s="566"/>
      <c r="I26" s="567"/>
      <c r="J26" s="568"/>
      <c r="K26" s="569"/>
      <c r="L26" s="555"/>
      <c r="M26" s="551"/>
      <c r="N26" s="391"/>
    </row>
    <row r="27" spans="2:14" ht="21.75" customHeight="1">
      <c r="B27" s="563"/>
      <c r="C27" s="573" t="s">
        <v>171</v>
      </c>
      <c r="D27" s="565"/>
      <c r="E27" s="621">
        <f t="shared" si="3"/>
        <v>0</v>
      </c>
      <c r="F27" s="566"/>
      <c r="G27" s="566"/>
      <c r="H27" s="566"/>
      <c r="I27" s="567"/>
      <c r="J27" s="568"/>
      <c r="K27" s="569"/>
      <c r="L27" s="570"/>
      <c r="M27" s="571"/>
      <c r="N27" s="391"/>
    </row>
    <row r="28" spans="2:14" ht="21.75" customHeight="1">
      <c r="B28" s="563"/>
      <c r="C28" s="564" t="s">
        <v>172</v>
      </c>
      <c r="D28" s="565"/>
      <c r="E28" s="621">
        <f t="shared" si="3"/>
        <v>0</v>
      </c>
      <c r="F28" s="575"/>
      <c r="G28" s="575"/>
      <c r="H28" s="575"/>
      <c r="I28" s="567"/>
      <c r="J28" s="576"/>
      <c r="K28" s="577"/>
      <c r="L28" s="570"/>
      <c r="M28" s="571"/>
      <c r="N28" s="391"/>
    </row>
    <row r="29" spans="2:14" ht="21.75" customHeight="1" thickBot="1">
      <c r="B29" s="578"/>
      <c r="C29" s="579" t="s">
        <v>173</v>
      </c>
      <c r="D29" s="580"/>
      <c r="E29" s="622">
        <f t="shared" si="3"/>
        <v>0</v>
      </c>
      <c r="F29" s="581"/>
      <c r="G29" s="581"/>
      <c r="H29" s="581"/>
      <c r="I29" s="582"/>
      <c r="J29" s="583"/>
      <c r="K29" s="584"/>
      <c r="L29" s="570"/>
      <c r="M29" s="571"/>
      <c r="N29" s="391"/>
    </row>
    <row r="30" spans="2:14" ht="28.5" customHeight="1">
      <c r="B30" s="619" t="str">
        <f>IF('①6.成果目標(Ｋ)'!B13="","",'①6.成果目標(Ｋ)'!B13)</f>
        <v/>
      </c>
      <c r="C30" s="612" t="str">
        <f>IF(B30="","",'①6.成果目標(Ｋ)'!C13)</f>
        <v/>
      </c>
      <c r="D30" s="613"/>
      <c r="E30" s="614">
        <f>SUM(E31:E37)</f>
        <v>0</v>
      </c>
      <c r="F30" s="614">
        <f>SUM(F31:F37)</f>
        <v>0</v>
      </c>
      <c r="G30" s="614">
        <f>SUM(G31:G37)</f>
        <v>0</v>
      </c>
      <c r="H30" s="614">
        <f>SUM(H31:H37)</f>
        <v>0</v>
      </c>
      <c r="I30" s="595"/>
      <c r="J30" s="596"/>
      <c r="K30" s="597"/>
      <c r="L30" s="555"/>
      <c r="M30" s="551"/>
      <c r="N30" s="391"/>
    </row>
    <row r="31" spans="2:14" ht="21.75" customHeight="1">
      <c r="B31" s="556"/>
      <c r="C31" s="557" t="s">
        <v>167</v>
      </c>
      <c r="D31" s="558"/>
      <c r="E31" s="620">
        <f>SUM(F31:H31)</f>
        <v>0</v>
      </c>
      <c r="F31" s="559"/>
      <c r="G31" s="559"/>
      <c r="H31" s="559"/>
      <c r="I31" s="588"/>
      <c r="J31" s="561"/>
      <c r="K31" s="562"/>
      <c r="L31" s="570"/>
      <c r="M31" s="571"/>
      <c r="N31" s="391"/>
    </row>
    <row r="32" spans="2:14" ht="21.75" customHeight="1">
      <c r="B32" s="563"/>
      <c r="C32" s="564" t="s">
        <v>168</v>
      </c>
      <c r="D32" s="565"/>
      <c r="E32" s="621">
        <f t="shared" ref="E32:E37" si="4">SUM(F32:H32)</f>
        <v>0</v>
      </c>
      <c r="F32" s="566"/>
      <c r="G32" s="566"/>
      <c r="H32" s="566"/>
      <c r="I32" s="567"/>
      <c r="J32" s="568"/>
      <c r="K32" s="569"/>
      <c r="L32" s="555"/>
      <c r="M32" s="551"/>
      <c r="N32" s="391"/>
    </row>
    <row r="33" spans="2:14" ht="21.75" customHeight="1">
      <c r="B33" s="563"/>
      <c r="C33" s="564" t="s">
        <v>169</v>
      </c>
      <c r="D33" s="565"/>
      <c r="E33" s="621">
        <f t="shared" si="4"/>
        <v>0</v>
      </c>
      <c r="F33" s="566"/>
      <c r="G33" s="566"/>
      <c r="H33" s="566"/>
      <c r="I33" s="567"/>
      <c r="J33" s="568"/>
      <c r="K33" s="569"/>
      <c r="L33" s="555"/>
      <c r="M33" s="551"/>
      <c r="N33" s="391"/>
    </row>
    <row r="34" spans="2:14" ht="21.75" customHeight="1">
      <c r="B34" s="563"/>
      <c r="C34" s="572" t="s">
        <v>170</v>
      </c>
      <c r="D34" s="565"/>
      <c r="E34" s="621">
        <f t="shared" si="4"/>
        <v>0</v>
      </c>
      <c r="F34" s="566"/>
      <c r="G34" s="566"/>
      <c r="H34" s="566"/>
      <c r="I34" s="567"/>
      <c r="J34" s="568"/>
      <c r="K34" s="569"/>
      <c r="L34" s="555"/>
      <c r="M34" s="551"/>
      <c r="N34" s="391"/>
    </row>
    <row r="35" spans="2:14" ht="21.75" customHeight="1">
      <c r="B35" s="563"/>
      <c r="C35" s="573" t="s">
        <v>171</v>
      </c>
      <c r="D35" s="565"/>
      <c r="E35" s="621">
        <f t="shared" si="4"/>
        <v>0</v>
      </c>
      <c r="F35" s="566"/>
      <c r="G35" s="566"/>
      <c r="H35" s="566"/>
      <c r="I35" s="567"/>
      <c r="J35" s="568"/>
      <c r="K35" s="569"/>
      <c r="L35" s="570"/>
      <c r="M35" s="571"/>
      <c r="N35" s="391"/>
    </row>
    <row r="36" spans="2:14" ht="21.75" customHeight="1">
      <c r="B36" s="563"/>
      <c r="C36" s="564" t="s">
        <v>172</v>
      </c>
      <c r="D36" s="565"/>
      <c r="E36" s="621">
        <f t="shared" si="4"/>
        <v>0</v>
      </c>
      <c r="F36" s="575"/>
      <c r="G36" s="575"/>
      <c r="H36" s="575"/>
      <c r="I36" s="567"/>
      <c r="J36" s="576"/>
      <c r="K36" s="577"/>
      <c r="L36" s="570"/>
      <c r="M36" s="571"/>
      <c r="N36" s="391"/>
    </row>
    <row r="37" spans="2:14" ht="21.75" customHeight="1" thickBot="1">
      <c r="B37" s="563"/>
      <c r="C37" s="598" t="s">
        <v>173</v>
      </c>
      <c r="D37" s="599"/>
      <c r="E37" s="623">
        <f t="shared" si="4"/>
        <v>0</v>
      </c>
      <c r="F37" s="600"/>
      <c r="G37" s="600"/>
      <c r="H37" s="600"/>
      <c r="I37" s="567"/>
      <c r="J37" s="601"/>
      <c r="K37" s="602"/>
      <c r="L37" s="570"/>
      <c r="M37" s="571"/>
      <c r="N37" s="391"/>
    </row>
    <row r="38" spans="2:14" ht="28.5" customHeight="1">
      <c r="B38" s="615" t="str">
        <f>IF('①6.成果目標(Ｋ)'!B15="","",'①6.成果目標(Ｋ)'!B15)</f>
        <v/>
      </c>
      <c r="C38" s="616" t="str">
        <f>IF(B38="","",'①6.成果目標(Ｋ)'!C15)</f>
        <v/>
      </c>
      <c r="D38" s="617"/>
      <c r="E38" s="618">
        <f>SUM(E39:E45)</f>
        <v>0</v>
      </c>
      <c r="F38" s="618">
        <f>SUM(F39:F45)</f>
        <v>0</v>
      </c>
      <c r="G38" s="618">
        <f>SUM(G39:G45)</f>
        <v>0</v>
      </c>
      <c r="H38" s="618">
        <f>SUM(H39:H45)</f>
        <v>0</v>
      </c>
      <c r="I38" s="603"/>
      <c r="J38" s="604"/>
      <c r="K38" s="605"/>
      <c r="L38" s="555"/>
      <c r="M38" s="551"/>
      <c r="N38" s="391"/>
    </row>
    <row r="39" spans="2:14" ht="21.75" customHeight="1">
      <c r="B39" s="556"/>
      <c r="C39" s="557" t="s">
        <v>167</v>
      </c>
      <c r="D39" s="558"/>
      <c r="E39" s="620">
        <f>SUM(F39:H39)</f>
        <v>0</v>
      </c>
      <c r="F39" s="559"/>
      <c r="G39" s="559"/>
      <c r="H39" s="559"/>
      <c r="I39" s="588"/>
      <c r="J39" s="561"/>
      <c r="K39" s="562"/>
      <c r="L39" s="570"/>
      <c r="M39" s="571"/>
      <c r="N39" s="391"/>
    </row>
    <row r="40" spans="2:14" ht="21.75" customHeight="1">
      <c r="B40" s="563"/>
      <c r="C40" s="564" t="s">
        <v>168</v>
      </c>
      <c r="D40" s="565"/>
      <c r="E40" s="621">
        <f t="shared" ref="E40:E45" si="5">SUM(F40:H40)</f>
        <v>0</v>
      </c>
      <c r="F40" s="566"/>
      <c r="G40" s="566"/>
      <c r="H40" s="566"/>
      <c r="I40" s="567"/>
      <c r="J40" s="568"/>
      <c r="K40" s="569"/>
      <c r="L40" s="555"/>
      <c r="M40" s="551"/>
      <c r="N40" s="391"/>
    </row>
    <row r="41" spans="2:14" ht="21.75" customHeight="1">
      <c r="B41" s="563"/>
      <c r="C41" s="564" t="s">
        <v>169</v>
      </c>
      <c r="D41" s="565"/>
      <c r="E41" s="621">
        <f t="shared" si="5"/>
        <v>0</v>
      </c>
      <c r="F41" s="566"/>
      <c r="G41" s="566"/>
      <c r="H41" s="566"/>
      <c r="I41" s="567"/>
      <c r="J41" s="568"/>
      <c r="K41" s="569"/>
      <c r="L41" s="555"/>
      <c r="M41" s="551"/>
      <c r="N41" s="391"/>
    </row>
    <row r="42" spans="2:14" ht="21.75" customHeight="1">
      <c r="B42" s="563"/>
      <c r="C42" s="572" t="s">
        <v>170</v>
      </c>
      <c r="D42" s="565"/>
      <c r="E42" s="621">
        <f t="shared" si="5"/>
        <v>0</v>
      </c>
      <c r="F42" s="566"/>
      <c r="G42" s="566"/>
      <c r="H42" s="566"/>
      <c r="I42" s="567"/>
      <c r="J42" s="568"/>
      <c r="K42" s="569"/>
      <c r="L42" s="555"/>
      <c r="M42" s="551"/>
      <c r="N42" s="391"/>
    </row>
    <row r="43" spans="2:14" ht="21.75" customHeight="1">
      <c r="B43" s="563"/>
      <c r="C43" s="573" t="s">
        <v>171</v>
      </c>
      <c r="D43" s="565"/>
      <c r="E43" s="621">
        <f t="shared" si="5"/>
        <v>0</v>
      </c>
      <c r="F43" s="566"/>
      <c r="G43" s="566"/>
      <c r="H43" s="566"/>
      <c r="I43" s="567"/>
      <c r="J43" s="568"/>
      <c r="K43" s="569"/>
      <c r="L43" s="570"/>
      <c r="M43" s="571"/>
      <c r="N43" s="391"/>
    </row>
    <row r="44" spans="2:14" ht="21.75" customHeight="1">
      <c r="B44" s="563"/>
      <c r="C44" s="564" t="s">
        <v>172</v>
      </c>
      <c r="D44" s="565"/>
      <c r="E44" s="621">
        <f t="shared" si="5"/>
        <v>0</v>
      </c>
      <c r="F44" s="575"/>
      <c r="G44" s="575"/>
      <c r="H44" s="575"/>
      <c r="I44" s="567"/>
      <c r="J44" s="568"/>
      <c r="K44" s="569"/>
      <c r="L44" s="570"/>
      <c r="M44" s="571"/>
      <c r="N44" s="391"/>
    </row>
    <row r="45" spans="2:14" ht="21.75" customHeight="1" thickBot="1">
      <c r="B45" s="578"/>
      <c r="C45" s="579" t="s">
        <v>173</v>
      </c>
      <c r="D45" s="580"/>
      <c r="E45" s="622">
        <f t="shared" si="5"/>
        <v>0</v>
      </c>
      <c r="F45" s="581"/>
      <c r="G45" s="581"/>
      <c r="H45" s="581"/>
      <c r="I45" s="582"/>
      <c r="J45" s="583"/>
      <c r="K45" s="584"/>
      <c r="L45" s="570"/>
      <c r="M45" s="571"/>
      <c r="N45" s="391"/>
    </row>
    <row r="46" spans="2:14" ht="21.75" hidden="1" customHeight="1">
      <c r="B46" s="589"/>
      <c r="C46" s="590"/>
      <c r="D46" s="591"/>
      <c r="E46" s="618">
        <f>SUM(E47:E53)</f>
        <v>0</v>
      </c>
      <c r="F46" s="618">
        <f>SUM(F47:F53)</f>
        <v>0</v>
      </c>
      <c r="G46" s="618">
        <f>SUM(G47:G53)</f>
        <v>0</v>
      </c>
      <c r="H46" s="618">
        <f>SUM(H47:H53)</f>
        <v>0</v>
      </c>
      <c r="I46" s="603"/>
      <c r="J46" s="604"/>
      <c r="K46" s="605"/>
      <c r="L46" s="555"/>
      <c r="M46" s="551"/>
      <c r="N46" s="391"/>
    </row>
    <row r="47" spans="2:14" ht="21.75" hidden="1" customHeight="1">
      <c r="B47" s="556"/>
      <c r="C47" s="557" t="s">
        <v>167</v>
      </c>
      <c r="D47" s="558"/>
      <c r="E47" s="620">
        <f>SUM(F47:H47)</f>
        <v>0</v>
      </c>
      <c r="F47" s="559"/>
      <c r="G47" s="559"/>
      <c r="H47" s="559"/>
      <c r="I47" s="588"/>
      <c r="J47" s="561"/>
      <c r="K47" s="562"/>
      <c r="L47" s="570"/>
      <c r="M47" s="571"/>
      <c r="N47" s="391"/>
    </row>
    <row r="48" spans="2:14" ht="21.75" hidden="1" customHeight="1">
      <c r="B48" s="563"/>
      <c r="C48" s="564" t="s">
        <v>168</v>
      </c>
      <c r="D48" s="565"/>
      <c r="E48" s="621">
        <f t="shared" ref="E48:E53" si="6">SUM(F48:H48)</f>
        <v>0</v>
      </c>
      <c r="F48" s="566"/>
      <c r="G48" s="566"/>
      <c r="H48" s="566"/>
      <c r="I48" s="567"/>
      <c r="J48" s="568"/>
      <c r="K48" s="569"/>
      <c r="L48" s="555"/>
      <c r="M48" s="551"/>
      <c r="N48" s="391"/>
    </row>
    <row r="49" spans="2:14" ht="21.75" hidden="1" customHeight="1">
      <c r="B49" s="563"/>
      <c r="C49" s="564" t="s">
        <v>169</v>
      </c>
      <c r="D49" s="565"/>
      <c r="E49" s="621">
        <f t="shared" si="6"/>
        <v>0</v>
      </c>
      <c r="F49" s="566"/>
      <c r="G49" s="566"/>
      <c r="H49" s="566"/>
      <c r="I49" s="567"/>
      <c r="J49" s="568"/>
      <c r="K49" s="569"/>
      <c r="L49" s="555"/>
      <c r="M49" s="551"/>
      <c r="N49" s="391"/>
    </row>
    <row r="50" spans="2:14" ht="21.75" hidden="1" customHeight="1">
      <c r="B50" s="563"/>
      <c r="C50" s="572" t="s">
        <v>174</v>
      </c>
      <c r="D50" s="565"/>
      <c r="E50" s="621">
        <f t="shared" si="6"/>
        <v>0</v>
      </c>
      <c r="F50" s="566"/>
      <c r="G50" s="566"/>
      <c r="H50" s="566"/>
      <c r="I50" s="567"/>
      <c r="J50" s="568"/>
      <c r="K50" s="569"/>
      <c r="L50" s="555"/>
      <c r="M50" s="551"/>
      <c r="N50" s="391"/>
    </row>
    <row r="51" spans="2:14" ht="21.75" hidden="1" customHeight="1">
      <c r="B51" s="563"/>
      <c r="C51" s="573" t="s">
        <v>171</v>
      </c>
      <c r="D51" s="565"/>
      <c r="E51" s="621">
        <f t="shared" si="6"/>
        <v>0</v>
      </c>
      <c r="F51" s="566"/>
      <c r="G51" s="566"/>
      <c r="H51" s="566"/>
      <c r="I51" s="567"/>
      <c r="J51" s="568"/>
      <c r="K51" s="569"/>
      <c r="L51" s="570"/>
      <c r="M51" s="571"/>
      <c r="N51" s="391"/>
    </row>
    <row r="52" spans="2:14" ht="21.75" hidden="1" customHeight="1">
      <c r="B52" s="563"/>
      <c r="C52" s="564" t="s">
        <v>172</v>
      </c>
      <c r="D52" s="565"/>
      <c r="E52" s="621">
        <f t="shared" si="6"/>
        <v>0</v>
      </c>
      <c r="F52" s="575"/>
      <c r="G52" s="575"/>
      <c r="H52" s="575"/>
      <c r="I52" s="567"/>
      <c r="J52" s="568"/>
      <c r="K52" s="569"/>
      <c r="L52" s="570"/>
      <c r="M52" s="571"/>
      <c r="N52" s="391"/>
    </row>
    <row r="53" spans="2:14" ht="21.75" hidden="1" customHeight="1" thickBot="1">
      <c r="B53" s="578"/>
      <c r="C53" s="579" t="s">
        <v>173</v>
      </c>
      <c r="D53" s="580"/>
      <c r="E53" s="622">
        <f t="shared" si="6"/>
        <v>0</v>
      </c>
      <c r="F53" s="581"/>
      <c r="G53" s="581"/>
      <c r="H53" s="581"/>
      <c r="I53" s="582"/>
      <c r="J53" s="583"/>
      <c r="K53" s="584"/>
      <c r="L53" s="570"/>
      <c r="M53" s="571"/>
      <c r="N53" s="391"/>
    </row>
    <row r="54" spans="2:14">
      <c r="B54" s="468" t="s">
        <v>145</v>
      </c>
      <c r="C54" s="469" t="s">
        <v>175</v>
      </c>
    </row>
    <row r="55" spans="2:14">
      <c r="B55" s="468" t="s">
        <v>147</v>
      </c>
      <c r="C55" s="469" t="s">
        <v>176</v>
      </c>
    </row>
    <row r="56" spans="2:14">
      <c r="C56" s="469" t="s">
        <v>177</v>
      </c>
    </row>
    <row r="57" spans="2:14">
      <c r="B57" s="468" t="s">
        <v>149</v>
      </c>
      <c r="C57" s="469" t="s">
        <v>178</v>
      </c>
    </row>
    <row r="58" spans="2:14">
      <c r="C58" s="469" t="s">
        <v>179</v>
      </c>
    </row>
  </sheetData>
  <sheetProtection algorithmName="SHA-512" hashValue="bCAporXG+dyEMKVwVXlBgnWQpp+XM+QuSCFFV83/NzfmNPd2KjY/fi5JaLeSUk/f6OTHW0Dw63C/jHrUQpx2dA==" saltValue="N0CAu6AjmO9jA2nv9HMPgw==" spinCount="100000" sheet="1" scenarios="1" formatCells="0" formatColumns="0" formatRows="0"/>
  <mergeCells count="74">
    <mergeCell ref="C38:D38"/>
    <mergeCell ref="J38:K38"/>
    <mergeCell ref="B39:B45"/>
    <mergeCell ref="I39:I45"/>
    <mergeCell ref="J39:K39"/>
    <mergeCell ref="J40:K40"/>
    <mergeCell ref="J41:K41"/>
    <mergeCell ref="J42:K42"/>
    <mergeCell ref="J43:K43"/>
    <mergeCell ref="J44:K44"/>
    <mergeCell ref="J45:K45"/>
    <mergeCell ref="B23:B29"/>
    <mergeCell ref="I23:I29"/>
    <mergeCell ref="J23:K23"/>
    <mergeCell ref="B47:B53"/>
    <mergeCell ref="I47:I53"/>
    <mergeCell ref="J47:K47"/>
    <mergeCell ref="J48:K48"/>
    <mergeCell ref="J49:K49"/>
    <mergeCell ref="J50:K50"/>
    <mergeCell ref="J51:K51"/>
    <mergeCell ref="J52:K52"/>
    <mergeCell ref="J53:K53"/>
    <mergeCell ref="J28:K28"/>
    <mergeCell ref="C46:D46"/>
    <mergeCell ref="J46:K46"/>
    <mergeCell ref="C30:D30"/>
    <mergeCell ref="C22:D22"/>
    <mergeCell ref="J22:K22"/>
    <mergeCell ref="J29:K29"/>
    <mergeCell ref="C14:D14"/>
    <mergeCell ref="J14:K14"/>
    <mergeCell ref="J24:K24"/>
    <mergeCell ref="J25:K25"/>
    <mergeCell ref="J26:K26"/>
    <mergeCell ref="J27:K27"/>
    <mergeCell ref="B15:B21"/>
    <mergeCell ref="I15:I21"/>
    <mergeCell ref="J15:K15"/>
    <mergeCell ref="J16:K16"/>
    <mergeCell ref="J17:K17"/>
    <mergeCell ref="J18:K18"/>
    <mergeCell ref="J19:K19"/>
    <mergeCell ref="J20:K20"/>
    <mergeCell ref="J21:K21"/>
    <mergeCell ref="B5:D5"/>
    <mergeCell ref="J5:K5"/>
    <mergeCell ref="C6:D6"/>
    <mergeCell ref="J6:K6"/>
    <mergeCell ref="B7:B13"/>
    <mergeCell ref="I7:I13"/>
    <mergeCell ref="J7:K7"/>
    <mergeCell ref="J8:K8"/>
    <mergeCell ref="J9:K9"/>
    <mergeCell ref="J10:K10"/>
    <mergeCell ref="J11:K11"/>
    <mergeCell ref="J12:K12"/>
    <mergeCell ref="J13:K13"/>
    <mergeCell ref="J2:K2"/>
    <mergeCell ref="B3:D4"/>
    <mergeCell ref="E3:E4"/>
    <mergeCell ref="F3:H3"/>
    <mergeCell ref="I3:I4"/>
    <mergeCell ref="J3:K4"/>
    <mergeCell ref="J30:K30"/>
    <mergeCell ref="B31:B37"/>
    <mergeCell ref="I31:I37"/>
    <mergeCell ref="J31:K31"/>
    <mergeCell ref="J32:K32"/>
    <mergeCell ref="J33:K33"/>
    <mergeCell ref="J34:K34"/>
    <mergeCell ref="J35:K35"/>
    <mergeCell ref="J36:K36"/>
    <mergeCell ref="J37:K37"/>
  </mergeCells>
  <phoneticPr fontId="1"/>
  <dataValidations count="3">
    <dataValidation allowBlank="1" showInputMessage="1" showErrorMessage="1" promptTitle="金額単位は「円」です。" prompt="間違いありませんか？" sqref="F7:F13 F47:F53 F15:F21 F23:F29 F31:F37 F39:F45"/>
    <dataValidation type="whole" operator="lessThan" allowBlank="1" showInputMessage="1" showErrorMessage="1" errorTitle="入力不要です。" error="[キャンセル]をクリックしてください。" sqref="F46:H46 E7:E13 B14:H14 B22:H22 B30:H30 B38:H38 E39:E45 E31:E37 E23:E29 E15:E21 B5:D6 E6:H6">
      <formula1>0</formula1>
    </dataValidation>
    <dataValidation operator="lessThan" allowBlank="1" showInputMessage="1" showErrorMessage="1" errorTitle="入力不要です。" error="[キャンセル]をクリックしてください。" sqref="E5:H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rowBreaks count="1" manualBreakCount="1">
    <brk id="29"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1:P30"/>
  <sheetViews>
    <sheetView view="pageBreakPreview" zoomScaleNormal="100" zoomScaleSheetLayoutView="100" workbookViewId="0"/>
  </sheetViews>
  <sheetFormatPr defaultRowHeight="14.25"/>
  <cols>
    <col min="1" max="1" width="1.625" style="5" customWidth="1"/>
    <col min="2" max="2" width="7.125" style="5" customWidth="1"/>
    <col min="3" max="10" width="9.875" style="5" customWidth="1"/>
    <col min="11" max="11" width="16.875" style="5" customWidth="1"/>
    <col min="12" max="12" width="22.875" style="5" customWidth="1"/>
    <col min="13" max="13" width="2.5" style="5" customWidth="1"/>
    <col min="14" max="14" width="17.25" style="5" customWidth="1"/>
    <col min="15" max="15" width="9.875" style="5" customWidth="1"/>
    <col min="16" max="16" width="1.625" style="5" customWidth="1"/>
    <col min="17" max="16384" width="9" style="5"/>
  </cols>
  <sheetData>
    <row r="1" spans="3:16" ht="27" customHeight="1"/>
    <row r="2" spans="3:16" ht="9" customHeight="1"/>
    <row r="3" spans="3:16" ht="19.5" customHeight="1">
      <c r="C3" s="92" t="s">
        <v>180</v>
      </c>
      <c r="D3" s="6"/>
      <c r="E3" s="6"/>
      <c r="F3" s="6"/>
      <c r="G3" s="6"/>
      <c r="H3" s="6"/>
      <c r="I3" s="6"/>
      <c r="J3" s="6"/>
      <c r="P3" s="6"/>
    </row>
    <row r="4" spans="3:16" ht="19.5" customHeight="1">
      <c r="P4" s="6"/>
    </row>
    <row r="5" spans="3:16" ht="23.25" customHeight="1">
      <c r="C5" s="28" t="s">
        <v>181</v>
      </c>
      <c r="D5" s="52"/>
      <c r="E5" s="52"/>
      <c r="F5" s="52"/>
      <c r="G5" s="52"/>
      <c r="H5" s="52"/>
      <c r="I5" s="52"/>
      <c r="J5" s="52"/>
      <c r="K5" s="52"/>
      <c r="L5" s="52"/>
      <c r="M5" s="52"/>
      <c r="N5" s="52"/>
      <c r="O5" s="52"/>
      <c r="P5" s="6"/>
    </row>
    <row r="6" spans="3:16" ht="23.25" customHeight="1">
      <c r="C6" s="28" t="s">
        <v>182</v>
      </c>
      <c r="D6" s="52"/>
      <c r="E6" s="52"/>
      <c r="F6" s="52"/>
      <c r="G6" s="52"/>
      <c r="H6" s="52"/>
      <c r="I6" s="52"/>
      <c r="J6" s="52"/>
      <c r="K6" s="52"/>
      <c r="L6" s="52"/>
      <c r="M6" s="52"/>
      <c r="N6" s="52"/>
      <c r="O6" s="52"/>
      <c r="P6" s="6"/>
    </row>
    <row r="7" spans="3:16" ht="23.25" customHeight="1">
      <c r="C7" s="28" t="s">
        <v>183</v>
      </c>
      <c r="D7" s="32"/>
      <c r="E7" s="32"/>
      <c r="F7" s="32"/>
      <c r="G7" s="32"/>
      <c r="H7" s="32"/>
      <c r="I7" s="32"/>
      <c r="J7" s="32"/>
      <c r="K7" s="32"/>
      <c r="L7" s="32"/>
      <c r="M7" s="32"/>
      <c r="N7" s="32"/>
      <c r="O7" s="32"/>
      <c r="P7" s="6"/>
    </row>
    <row r="8" spans="3:16" ht="23.25" customHeight="1">
      <c r="C8" s="53" t="s">
        <v>184</v>
      </c>
      <c r="D8" s="32"/>
      <c r="E8" s="32"/>
      <c r="F8" s="32"/>
      <c r="G8" s="32"/>
      <c r="H8" s="32"/>
      <c r="I8" s="32"/>
      <c r="J8" s="32"/>
      <c r="K8" s="32"/>
      <c r="L8" s="32"/>
      <c r="M8" s="32"/>
      <c r="N8" s="32"/>
      <c r="O8" s="32"/>
      <c r="P8" s="6"/>
    </row>
    <row r="9" spans="3:16" ht="23.25" customHeight="1">
      <c r="C9" s="32" t="s">
        <v>185</v>
      </c>
      <c r="D9" s="32"/>
      <c r="E9" s="32"/>
      <c r="F9" s="32"/>
      <c r="G9" s="32"/>
      <c r="H9" s="32"/>
      <c r="I9" s="32"/>
      <c r="J9" s="32"/>
      <c r="K9" s="32"/>
      <c r="L9" s="32"/>
      <c r="M9" s="32"/>
      <c r="N9" s="32"/>
      <c r="O9" s="32"/>
      <c r="P9" s="6"/>
    </row>
    <row r="10" spans="3:16" ht="23.25" customHeight="1">
      <c r="C10" s="53" t="s">
        <v>186</v>
      </c>
      <c r="D10" s="32"/>
      <c r="E10" s="32"/>
      <c r="F10" s="32"/>
      <c r="G10" s="32"/>
      <c r="H10" s="32"/>
      <c r="I10" s="32"/>
      <c r="J10" s="32"/>
      <c r="K10" s="32"/>
      <c r="L10" s="32"/>
      <c r="M10" s="32"/>
      <c r="N10" s="32"/>
      <c r="O10" s="32"/>
      <c r="P10" s="6"/>
    </row>
    <row r="11" spans="3:16" ht="23.25" customHeight="1">
      <c r="C11" s="28" t="s">
        <v>187</v>
      </c>
      <c r="D11" s="52"/>
      <c r="E11" s="52"/>
      <c r="F11" s="52"/>
      <c r="G11" s="52"/>
      <c r="H11" s="52"/>
      <c r="I11" s="52"/>
      <c r="J11" s="52"/>
      <c r="K11" s="52"/>
      <c r="L11" s="52"/>
      <c r="M11" s="52"/>
      <c r="N11" s="52"/>
      <c r="O11" s="52"/>
      <c r="P11" s="6"/>
    </row>
    <row r="12" spans="3:16" ht="23.25" customHeight="1">
      <c r="P12" s="6"/>
    </row>
    <row r="13" spans="3:16" ht="23.25" customHeight="1">
      <c r="C13" s="5" t="s">
        <v>188</v>
      </c>
      <c r="D13" s="32"/>
      <c r="E13" s="32"/>
      <c r="F13" s="32"/>
      <c r="G13" s="32"/>
      <c r="H13" s="32"/>
      <c r="I13" s="32"/>
      <c r="J13" s="32"/>
      <c r="K13" s="32"/>
      <c r="L13" s="32"/>
      <c r="M13" s="32"/>
      <c r="N13" s="32"/>
      <c r="O13" s="32"/>
      <c r="P13" s="6"/>
    </row>
    <row r="14" spans="3:16" ht="23.25" customHeight="1">
      <c r="C14" s="28" t="s">
        <v>189</v>
      </c>
      <c r="D14" s="32"/>
      <c r="E14" s="32"/>
      <c r="F14" s="32"/>
      <c r="G14" s="32"/>
      <c r="H14" s="32"/>
      <c r="I14" s="32"/>
      <c r="J14" s="32"/>
      <c r="K14" s="32"/>
      <c r="L14" s="32"/>
      <c r="M14" s="32"/>
      <c r="N14" s="32"/>
      <c r="O14" s="32"/>
      <c r="P14" s="6"/>
    </row>
    <row r="15" spans="3:16" ht="19.5" customHeight="1">
      <c r="C15" s="53" t="s">
        <v>190</v>
      </c>
      <c r="D15" s="32"/>
      <c r="E15" s="32"/>
      <c r="F15" s="32"/>
      <c r="G15" s="32"/>
      <c r="H15" s="32"/>
      <c r="I15" s="32"/>
      <c r="J15" s="32"/>
      <c r="K15" s="32"/>
      <c r="L15" s="32"/>
      <c r="M15" s="32"/>
      <c r="N15" s="32"/>
      <c r="O15" s="32"/>
      <c r="P15" s="6"/>
    </row>
    <row r="16" spans="3:16" ht="19.5" customHeight="1">
      <c r="C16" s="32"/>
      <c r="D16" s="32"/>
      <c r="E16" s="32"/>
      <c r="F16" s="32"/>
      <c r="G16" s="32"/>
      <c r="H16" s="32"/>
      <c r="I16" s="32"/>
      <c r="J16" s="32"/>
      <c r="K16" s="32"/>
      <c r="L16" s="32"/>
      <c r="M16" s="32"/>
      <c r="N16" s="32"/>
      <c r="O16" s="32"/>
      <c r="P16" s="6"/>
    </row>
    <row r="17" spans="3:16" ht="19.5" customHeight="1">
      <c r="D17" s="52"/>
      <c r="E17" s="52"/>
      <c r="F17" s="52"/>
      <c r="G17" s="52"/>
      <c r="H17" s="52"/>
      <c r="I17" s="52"/>
      <c r="J17" s="52"/>
      <c r="K17" s="52"/>
      <c r="L17" s="52"/>
      <c r="M17" s="52"/>
      <c r="N17" s="52"/>
      <c r="O17" s="52"/>
      <c r="P17" s="6"/>
    </row>
    <row r="18" spans="3:16" ht="19.5" customHeight="1">
      <c r="C18" s="52"/>
      <c r="D18" s="52"/>
      <c r="E18" s="52"/>
      <c r="F18" s="52"/>
      <c r="G18" s="52"/>
      <c r="H18" s="52"/>
      <c r="I18" s="52"/>
      <c r="J18" s="52"/>
      <c r="K18" s="52"/>
      <c r="L18" s="52"/>
      <c r="M18" s="52"/>
      <c r="N18" s="52"/>
      <c r="O18" s="52"/>
      <c r="P18" s="6"/>
    </row>
    <row r="19" spans="3:16" ht="19.5" customHeight="1">
      <c r="C19" s="52"/>
      <c r="D19" s="52"/>
      <c r="E19" s="52"/>
      <c r="F19" s="52"/>
      <c r="G19" s="52"/>
      <c r="H19" s="52"/>
      <c r="I19" s="52"/>
      <c r="J19" s="52"/>
      <c r="K19" s="52"/>
      <c r="L19" s="52"/>
      <c r="M19" s="52"/>
      <c r="N19" s="52"/>
      <c r="O19" s="52"/>
      <c r="P19" s="6"/>
    </row>
    <row r="20" spans="3:16" ht="19.5" customHeight="1">
      <c r="C20" s="52"/>
      <c r="D20" s="52"/>
      <c r="E20" s="52"/>
      <c r="F20" s="52"/>
      <c r="G20" s="52"/>
      <c r="H20" s="52"/>
      <c r="I20" s="52"/>
      <c r="J20" s="52"/>
      <c r="K20" s="52"/>
      <c r="L20" s="52"/>
      <c r="M20" s="52"/>
      <c r="N20" s="52"/>
      <c r="O20" s="52"/>
      <c r="P20" s="6"/>
    </row>
    <row r="21" spans="3:16" ht="19.5" customHeight="1">
      <c r="C21" s="52"/>
      <c r="D21" s="52"/>
      <c r="E21" s="52"/>
      <c r="F21" s="52"/>
      <c r="G21" s="52"/>
      <c r="H21" s="52"/>
      <c r="I21" s="52"/>
      <c r="J21" s="52"/>
      <c r="K21" s="52"/>
      <c r="L21" s="52"/>
      <c r="M21" s="52"/>
      <c r="N21" s="52"/>
      <c r="O21" s="52"/>
      <c r="P21" s="6"/>
    </row>
    <row r="22" spans="3:16" ht="19.5" customHeight="1">
      <c r="C22" s="52"/>
      <c r="D22" s="52"/>
      <c r="E22" s="52"/>
      <c r="F22" s="52"/>
      <c r="G22" s="52"/>
      <c r="H22" s="52"/>
      <c r="I22" s="52"/>
      <c r="J22" s="52"/>
      <c r="K22" s="52"/>
      <c r="L22" s="52"/>
      <c r="M22" s="52"/>
      <c r="N22" s="52"/>
      <c r="O22" s="52"/>
      <c r="P22" s="6"/>
    </row>
    <row r="23" spans="3:16" ht="19.5" customHeight="1">
      <c r="C23" s="52"/>
      <c r="D23" s="52"/>
      <c r="E23" s="52"/>
      <c r="F23" s="52"/>
      <c r="G23" s="52"/>
      <c r="H23" s="52"/>
      <c r="I23" s="52"/>
      <c r="J23" s="52"/>
      <c r="K23" s="52"/>
      <c r="L23" s="52"/>
      <c r="M23" s="52"/>
      <c r="N23" s="52"/>
      <c r="O23" s="52"/>
      <c r="P23" s="6"/>
    </row>
    <row r="24" spans="3:16" ht="19.5" customHeight="1">
      <c r="C24" s="52"/>
      <c r="D24" s="52"/>
      <c r="E24" s="52"/>
      <c r="F24" s="52"/>
      <c r="G24" s="52"/>
      <c r="H24" s="52"/>
      <c r="I24" s="52"/>
      <c r="J24" s="52"/>
      <c r="K24" s="52"/>
      <c r="L24" s="52"/>
      <c r="M24" s="52"/>
      <c r="N24" s="52"/>
      <c r="O24" s="52"/>
      <c r="P24" s="6"/>
    </row>
    <row r="25" spans="3:16" ht="19.5" customHeight="1">
      <c r="C25" s="52"/>
      <c r="D25" s="52"/>
      <c r="E25" s="52"/>
      <c r="F25" s="52"/>
      <c r="G25" s="52"/>
      <c r="H25" s="52"/>
      <c r="I25" s="52"/>
      <c r="J25" s="52"/>
      <c r="K25" s="52"/>
      <c r="L25" s="52"/>
      <c r="M25" s="52"/>
      <c r="N25" s="52"/>
      <c r="O25" s="52"/>
      <c r="P25" s="6"/>
    </row>
    <row r="26" spans="3:16" ht="19.5" customHeight="1">
      <c r="C26" s="52"/>
      <c r="D26" s="52"/>
      <c r="E26" s="52"/>
      <c r="F26" s="52"/>
      <c r="G26" s="52"/>
      <c r="H26" s="52"/>
      <c r="I26" s="52"/>
      <c r="J26" s="52"/>
      <c r="K26" s="52"/>
      <c r="L26" s="52"/>
      <c r="M26" s="52"/>
      <c r="N26" s="52"/>
      <c r="O26" s="52"/>
      <c r="P26" s="6"/>
    </row>
    <row r="27" spans="3:16" ht="19.5" customHeight="1">
      <c r="C27" s="6"/>
      <c r="D27" s="6"/>
      <c r="E27" s="6"/>
      <c r="F27" s="6"/>
      <c r="G27" s="6"/>
      <c r="H27" s="6"/>
      <c r="I27" s="6"/>
      <c r="J27" s="6"/>
      <c r="K27" s="6"/>
      <c r="L27" s="6"/>
      <c r="P27" s="6"/>
    </row>
    <row r="28" spans="3:16" ht="18.75" customHeight="1">
      <c r="C28" s="6"/>
      <c r="D28" s="6"/>
      <c r="E28" s="6"/>
      <c r="F28" s="6"/>
      <c r="G28" s="6"/>
      <c r="H28" s="6"/>
      <c r="I28" s="6"/>
      <c r="J28" s="6"/>
      <c r="K28" s="6"/>
      <c r="L28" s="6"/>
    </row>
    <row r="29" spans="3:16" ht="18.75" customHeight="1">
      <c r="C29" s="6"/>
      <c r="D29" s="6"/>
      <c r="E29" s="6"/>
      <c r="F29" s="6"/>
      <c r="G29" s="6"/>
      <c r="H29" s="6"/>
      <c r="I29" s="6"/>
      <c r="J29" s="6"/>
      <c r="K29" s="6"/>
      <c r="L29" s="6"/>
    </row>
    <row r="30" spans="3:16"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I29"/>
  <sheetViews>
    <sheetView view="pageBreakPreview" zoomScaleNormal="100" zoomScaleSheetLayoutView="100" workbookViewId="0"/>
  </sheetViews>
  <sheetFormatPr defaultRowHeight="14.25"/>
  <cols>
    <col min="1" max="1" width="1.75" style="203" customWidth="1"/>
    <col min="2" max="6" width="16.875" style="203" customWidth="1"/>
    <col min="7" max="7" width="26.375" style="203" customWidth="1"/>
    <col min="8" max="8" width="4.75" style="203" customWidth="1"/>
    <col min="9" max="16384" width="9" style="203"/>
  </cols>
  <sheetData>
    <row r="1" spans="2:9" ht="9.75" customHeight="1"/>
    <row r="2" spans="2:9" ht="23.25" customHeight="1">
      <c r="B2" s="624"/>
      <c r="C2" s="624"/>
      <c r="D2" s="624"/>
      <c r="E2" s="683" t="str">
        <f>'①1.概要'!K2</f>
        <v>輸出重点品目の総合プロデュースマーケティング支援事業</v>
      </c>
      <c r="F2" s="624" t="s">
        <v>191</v>
      </c>
      <c r="G2" s="624"/>
    </row>
    <row r="3" spans="2:9" ht="11.25" customHeight="1">
      <c r="B3" s="626"/>
      <c r="C3" s="626"/>
      <c r="D3" s="626"/>
      <c r="E3" s="626"/>
    </row>
    <row r="4" spans="2:9" ht="23.25" customHeight="1" thickBot="1">
      <c r="B4" s="627" t="s">
        <v>192</v>
      </c>
      <c r="E4" s="555"/>
      <c r="F4" s="628"/>
      <c r="G4" s="629" t="s">
        <v>193</v>
      </c>
    </row>
    <row r="5" spans="2:9" ht="21" customHeight="1">
      <c r="B5" s="630" t="s">
        <v>194</v>
      </c>
      <c r="C5" s="631" t="s">
        <v>195</v>
      </c>
      <c r="D5" s="632"/>
      <c r="E5" s="633"/>
      <c r="F5" s="634" t="s">
        <v>196</v>
      </c>
      <c r="G5" s="635" t="s">
        <v>162</v>
      </c>
    </row>
    <row r="6" spans="2:9" ht="45.75" customHeight="1">
      <c r="B6" s="636"/>
      <c r="C6" s="637" t="s">
        <v>197</v>
      </c>
      <c r="D6" s="638" t="s">
        <v>198</v>
      </c>
      <c r="E6" s="639" t="s">
        <v>199</v>
      </c>
      <c r="F6" s="640"/>
      <c r="G6" s="641"/>
    </row>
    <row r="7" spans="2:9" ht="53.25" customHeight="1">
      <c r="B7" s="642" t="s">
        <v>200</v>
      </c>
      <c r="C7" s="684">
        <f>IF('①7.積算内訳(Ｋ)'!F5="","",'①7.積算内訳(Ｋ)'!F5)</f>
        <v>0</v>
      </c>
      <c r="D7" s="685">
        <f>IF('①7.積算内訳(Ｋ)'!G5="","",'①7.積算内訳(Ｋ)'!G5)</f>
        <v>0</v>
      </c>
      <c r="E7" s="686">
        <f>IF('①7.積算内訳(Ｋ)'!H5="","",'①7.積算内訳(Ｋ)'!H5)</f>
        <v>0</v>
      </c>
      <c r="F7" s="687" t="str">
        <f>IF(SUM(C7:E7)=0,"",SUM(C7:E7))</f>
        <v/>
      </c>
      <c r="G7" s="643"/>
      <c r="I7" s="644"/>
    </row>
    <row r="8" spans="2:9" ht="21" customHeight="1" thickBot="1">
      <c r="B8" s="645" t="s">
        <v>201</v>
      </c>
      <c r="C8" s="688">
        <f>IF(C7="","",C7)</f>
        <v>0</v>
      </c>
      <c r="D8" s="689">
        <f>IF(D7="","",D7)</f>
        <v>0</v>
      </c>
      <c r="E8" s="690">
        <f>IF(E7="","",E7)</f>
        <v>0</v>
      </c>
      <c r="F8" s="691" t="str">
        <f>IF(SUM(C8:E8)=0,"",SUM(C8:E8))</f>
        <v/>
      </c>
      <c r="G8" s="646" t="s">
        <v>202</v>
      </c>
      <c r="I8" s="207" t="s">
        <v>203</v>
      </c>
    </row>
    <row r="9" spans="2:9" ht="9.75" customHeight="1"/>
    <row r="10" spans="2:9" ht="23.25" customHeight="1">
      <c r="B10" s="647" t="s">
        <v>204</v>
      </c>
    </row>
    <row r="11" spans="2:9" ht="21" customHeight="1" thickBot="1">
      <c r="B11" s="648" t="s">
        <v>205</v>
      </c>
      <c r="F11" s="649" t="s">
        <v>206</v>
      </c>
      <c r="G11" s="649"/>
    </row>
    <row r="12" spans="2:9" ht="21" customHeight="1">
      <c r="B12" s="650" t="s">
        <v>207</v>
      </c>
      <c r="C12" s="651" t="s">
        <v>208</v>
      </c>
      <c r="D12" s="652" t="s">
        <v>209</v>
      </c>
      <c r="E12" s="653" t="s">
        <v>210</v>
      </c>
      <c r="F12" s="653"/>
      <c r="G12" s="537" t="s">
        <v>162</v>
      </c>
    </row>
    <row r="13" spans="2:9" ht="21" customHeight="1">
      <c r="B13" s="654"/>
      <c r="C13" s="655"/>
      <c r="D13" s="656"/>
      <c r="E13" s="542" t="s">
        <v>211</v>
      </c>
      <c r="F13" s="542" t="s">
        <v>212</v>
      </c>
      <c r="G13" s="545"/>
    </row>
    <row r="14" spans="2:9" ht="21" customHeight="1">
      <c r="B14" s="657" t="s">
        <v>213</v>
      </c>
      <c r="C14" s="694">
        <f>IF(C8="","",C8)</f>
        <v>0</v>
      </c>
      <c r="D14" s="658"/>
      <c r="E14" s="692">
        <f>IF(C14="","",IF(C14&lt;D14,"",C14-D14))</f>
        <v>0</v>
      </c>
      <c r="F14" s="692">
        <f>IF(C14="","",IF(C14&gt;D14,"",C14-D14))</f>
        <v>0</v>
      </c>
      <c r="G14" s="660"/>
    </row>
    <row r="15" spans="2:9" ht="21" customHeight="1">
      <c r="B15" s="657" t="s">
        <v>214</v>
      </c>
      <c r="C15" s="694">
        <f>IF(D8="","",D8)</f>
        <v>0</v>
      </c>
      <c r="D15" s="658"/>
      <c r="E15" s="692">
        <f t="shared" ref="E15:E16" si="0">IF(C15="","",IF(C15&lt;D15,"",C15-D15))</f>
        <v>0</v>
      </c>
      <c r="F15" s="692">
        <f t="shared" ref="F15:F16" si="1">IF(C15="","",IF(C15&gt;D15,"",C15-D15))</f>
        <v>0</v>
      </c>
      <c r="G15" s="660"/>
    </row>
    <row r="16" spans="2:9" ht="21" customHeight="1" thickBot="1">
      <c r="B16" s="661" t="s">
        <v>215</v>
      </c>
      <c r="C16" s="695">
        <f>IF(E8="","",E8)</f>
        <v>0</v>
      </c>
      <c r="D16" s="662"/>
      <c r="E16" s="693">
        <f t="shared" si="0"/>
        <v>0</v>
      </c>
      <c r="F16" s="693">
        <f t="shared" si="1"/>
        <v>0</v>
      </c>
      <c r="G16" s="663"/>
    </row>
    <row r="17" spans="2:7" ht="21" customHeight="1" thickTop="1" thickBot="1">
      <c r="B17" s="664" t="s">
        <v>216</v>
      </c>
      <c r="C17" s="696" t="str">
        <f>IF(SUM(C14:C16)=0,"",SUM(C14:C16))</f>
        <v/>
      </c>
      <c r="D17" s="697" t="str">
        <f>IF(SUM(D14:D16)=0,"",SUM(D14:D16))</f>
        <v/>
      </c>
      <c r="E17" s="698" t="str">
        <f>IF(SUM(E14:E16)=0,"",SUM(E14:E16))</f>
        <v/>
      </c>
      <c r="F17" s="698" t="str">
        <f>IF(SUM(F14:F16)=0,"",SUM(F14:F16))</f>
        <v/>
      </c>
      <c r="G17" s="665"/>
    </row>
    <row r="18" spans="2:7" ht="23.25" customHeight="1" thickBot="1">
      <c r="B18" s="648" t="s">
        <v>217</v>
      </c>
      <c r="F18" s="666" t="s">
        <v>218</v>
      </c>
      <c r="G18" s="666"/>
    </row>
    <row r="19" spans="2:7" ht="21" customHeight="1">
      <c r="B19" s="533" t="s">
        <v>207</v>
      </c>
      <c r="C19" s="667" t="s">
        <v>208</v>
      </c>
      <c r="D19" s="667" t="s">
        <v>219</v>
      </c>
      <c r="E19" s="535" t="s">
        <v>210</v>
      </c>
      <c r="F19" s="535"/>
      <c r="G19" s="537" t="s">
        <v>162</v>
      </c>
    </row>
    <row r="20" spans="2:7" ht="21" customHeight="1">
      <c r="B20" s="538"/>
      <c r="C20" s="668"/>
      <c r="D20" s="668"/>
      <c r="E20" s="542" t="s">
        <v>211</v>
      </c>
      <c r="F20" s="542" t="s">
        <v>212</v>
      </c>
      <c r="G20" s="545"/>
    </row>
    <row r="21" spans="2:7" ht="53.25" customHeight="1">
      <c r="B21" s="642" t="s">
        <v>200</v>
      </c>
      <c r="C21" s="692" t="str">
        <f>IF(F7=0,"",F7)</f>
        <v/>
      </c>
      <c r="D21" s="659"/>
      <c r="E21" s="692" t="str">
        <f>IF(C21="","",IF(C21&lt;D21,"",C21-D21))</f>
        <v/>
      </c>
      <c r="F21" s="692" t="str">
        <f>IF(C21="","",IF(C21&gt;D21,"",C21-D21))</f>
        <v/>
      </c>
      <c r="G21" s="660"/>
    </row>
    <row r="22" spans="2:7" ht="21" customHeight="1" thickBot="1">
      <c r="B22" s="669" t="s">
        <v>216</v>
      </c>
      <c r="C22" s="698" t="str">
        <f>IF(C21=0,"",C21)</f>
        <v/>
      </c>
      <c r="D22" s="698" t="str">
        <f>IF(D21="","",D21)</f>
        <v/>
      </c>
      <c r="E22" s="698" t="str">
        <f t="shared" ref="E22:F22" si="2">IF(E21="","",E21)</f>
        <v/>
      </c>
      <c r="F22" s="698" t="str">
        <f t="shared" si="2"/>
        <v/>
      </c>
      <c r="G22" s="665"/>
    </row>
    <row r="23" spans="2:7" ht="14.25" customHeight="1" thickBot="1">
      <c r="B23" s="670"/>
      <c r="C23" s="671"/>
      <c r="D23" s="671"/>
      <c r="E23" s="672"/>
    </row>
    <row r="24" spans="2:7" ht="21" customHeight="1" thickBot="1">
      <c r="B24" s="673" t="s">
        <v>220</v>
      </c>
      <c r="C24" s="674"/>
      <c r="D24" s="675" t="s">
        <v>221</v>
      </c>
      <c r="E24" s="676"/>
      <c r="F24" s="403" t="s">
        <v>222</v>
      </c>
    </row>
    <row r="25" spans="2:7" ht="9.75" customHeight="1"/>
    <row r="26" spans="2:7" ht="21" customHeight="1" thickBot="1">
      <c r="B26" s="531" t="s">
        <v>223</v>
      </c>
    </row>
    <row r="27" spans="2:7" ht="21" customHeight="1">
      <c r="B27" s="677" t="s">
        <v>224</v>
      </c>
      <c r="C27" s="326"/>
      <c r="D27" s="326"/>
      <c r="E27" s="326"/>
      <c r="F27" s="326"/>
      <c r="G27" s="678"/>
    </row>
    <row r="28" spans="2:7" ht="21" customHeight="1" thickBot="1">
      <c r="B28" s="679" t="s">
        <v>225</v>
      </c>
      <c r="C28" s="680"/>
      <c r="D28" s="680"/>
      <c r="E28" s="680"/>
      <c r="F28" s="680"/>
      <c r="G28" s="681"/>
    </row>
    <row r="29" spans="2:7">
      <c r="B29" s="682"/>
      <c r="C29" s="682"/>
      <c r="D29" s="682"/>
      <c r="E29" s="682"/>
      <c r="F29" s="682"/>
      <c r="G29" s="682"/>
    </row>
  </sheetData>
  <sheetProtection algorithmName="SHA-512" hashValue="iZLcVg2YJzUi0dyjKUTMfwrvYI1zoreZC84kO1lM1en0LPkQBYSrMuHKs80gj99ULleSro/XcccgfaN8JEqfzg==" saltValue="2ZntmzKqvOzgXfhhB5i2DQ==" spinCount="100000" sheet="1" scenarios="1" formatCells="0" formatColumns="0" formatRows="0"/>
  <mergeCells count="19">
    <mergeCell ref="B27:G27"/>
    <mergeCell ref="B28:G28"/>
    <mergeCell ref="D24:E24"/>
    <mergeCell ref="F18:G18"/>
    <mergeCell ref="B19:B20"/>
    <mergeCell ref="E19:F19"/>
    <mergeCell ref="G19:G20"/>
    <mergeCell ref="C19:C20"/>
    <mergeCell ref="D19:D20"/>
    <mergeCell ref="G5:G6"/>
    <mergeCell ref="C5:E5"/>
    <mergeCell ref="F5:F6"/>
    <mergeCell ref="B5:B6"/>
    <mergeCell ref="B12:B13"/>
    <mergeCell ref="E12:F12"/>
    <mergeCell ref="G12:G13"/>
    <mergeCell ref="F11:G11"/>
    <mergeCell ref="C12:C13"/>
    <mergeCell ref="D12:D13"/>
  </mergeCells>
  <phoneticPr fontId="1"/>
  <conditionalFormatting sqref="G8">
    <cfRule type="containsText" dxfId="111" priority="2" operator="containsText" text="消費税仕入控除額">
      <formula>NOT(ISERROR(SEARCH("消費税仕入控除額",G8)))</formula>
    </cfRule>
  </conditionalFormatting>
  <conditionalFormatting sqref="D24:E24">
    <cfRule type="containsText" dxfId="110" priority="1" operator="containsText" text="日付を入力してください">
      <formula>NOT(ISERROR(SEARCH("日付を入力してください",D24)))</formula>
    </cfRule>
  </conditionalFormatting>
  <dataValidations count="5">
    <dataValidation type="list" allowBlank="1" showInputMessage="1" showErrorMessage="1" sqref="G8">
      <formula1>"消費税仕入控除額,該当なし,含税額"</formula1>
    </dataValidation>
    <dataValidation type="whole" operator="lessThan" allowBlank="1" showInputMessage="1" showErrorMessage="1" errorTitle="自動入力です。" error="[キャンセル]をクリックしてください。" sqref="C21 E21:F21 C22:F22 C14:C17 D17:F17">
      <formula1>0</formula1>
    </dataValidation>
    <dataValidation type="whole" operator="lessThan" allowBlank="1" showInputMessage="1" showErrorMessage="1" errorTitle="自動計算です。" error="7.積算内訳シートを反映しています。[キャンセル]をクリックしてください。" sqref="F7">
      <formula1>0</formula1>
    </dataValidation>
    <dataValidation operator="lessThan" allowBlank="1" showInputMessage="1" showErrorMessage="1" errorTitle="自動計算です。" error="7.積算内訳シートを反映しています。[キャンセル]をクリックしてください。" sqref="C8:F8"/>
    <dataValidation allowBlank="1" showInputMessage="1" showErrorMessage="1" promptTitle="西暦で入力してください。" prompt="例：2021/1/1" sqref="D24:E24"/>
  </dataValidations>
  <pageMargins left="0.59055118110236227" right="0.39370078740157483" top="0.74803149606299213" bottom="0.35433070866141736" header="0.31496062992125984" footer="0.15748031496062992"/>
  <pageSetup paperSize="9" scale="82" fitToWidth="0" orientation="landscape" r:id="rId1"/>
  <headerFooter>
    <oddHeader>&amp;L様式１（別添２）</oddHeader>
    <oddFooter>&amp;C&amp;"ＭＳ Ｐゴシック,標準"&amp;10&amp;P /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M27"/>
  <sheetViews>
    <sheetView view="pageBreakPreview" zoomScaleNormal="100" zoomScaleSheetLayoutView="100" workbookViewId="0"/>
  </sheetViews>
  <sheetFormatPr defaultRowHeight="14.25"/>
  <cols>
    <col min="1" max="1" width="1.625" style="203" customWidth="1"/>
    <col min="2" max="2" width="5.5" style="203" customWidth="1"/>
    <col min="3" max="3" width="20.125" style="203" customWidth="1"/>
    <col min="4" max="6" width="14.125" style="203" customWidth="1"/>
    <col min="7" max="7" width="10.625" style="203" customWidth="1"/>
    <col min="8" max="8" width="14.125" style="203" customWidth="1"/>
    <col min="9" max="9" width="11.875" style="203" customWidth="1"/>
    <col min="10" max="10" width="14.125" style="203" customWidth="1"/>
    <col min="11" max="11" width="12.875" style="203" customWidth="1"/>
    <col min="12" max="12" width="13" style="203" customWidth="1"/>
    <col min="13" max="13" width="1.625" style="203" customWidth="1"/>
    <col min="14" max="16384" width="9" style="203"/>
  </cols>
  <sheetData>
    <row r="1" spans="2:13" ht="6" customHeight="1"/>
    <row r="2" spans="2:13" ht="32.25" customHeight="1">
      <c r="B2" s="416"/>
      <c r="C2" s="416"/>
      <c r="D2" s="339"/>
      <c r="E2" s="699"/>
      <c r="F2" s="700"/>
      <c r="H2" s="701" t="s">
        <v>226</v>
      </c>
      <c r="I2" s="702" t="s">
        <v>227</v>
      </c>
      <c r="J2" s="702"/>
      <c r="K2" s="339"/>
      <c r="L2" s="339"/>
    </row>
    <row r="3" spans="2:13" ht="19.5" customHeight="1">
      <c r="B3" s="416"/>
      <c r="C3" s="416"/>
      <c r="D3" s="339"/>
      <c r="E3" s="699"/>
      <c r="F3" s="699"/>
      <c r="G3" s="702"/>
      <c r="H3" s="339"/>
      <c r="I3" s="339"/>
      <c r="J3" s="702"/>
      <c r="K3" s="703" t="s">
        <v>221</v>
      </c>
      <c r="L3" s="704"/>
    </row>
    <row r="4" spans="2:13" ht="19.5" customHeight="1"/>
    <row r="5" spans="2:13" ht="19.5" customHeight="1">
      <c r="B5" s="705" t="s">
        <v>228</v>
      </c>
      <c r="C5" s="705"/>
      <c r="H5" s="247"/>
      <c r="I5" s="706" t="s">
        <v>229</v>
      </c>
      <c r="J5" s="758" t="str">
        <f>IF('①1.概要'!C11="","",'①1.概要'!C11)</f>
        <v/>
      </c>
      <c r="K5" s="758"/>
      <c r="L5" s="758"/>
    </row>
    <row r="6" spans="2:13" ht="19.5" customHeight="1">
      <c r="G6" s="339"/>
      <c r="H6" s="247"/>
      <c r="I6" s="707"/>
      <c r="J6" s="758"/>
      <c r="K6" s="758"/>
      <c r="L6" s="758"/>
    </row>
    <row r="7" spans="2:13" ht="28.5" customHeight="1">
      <c r="H7" s="708"/>
      <c r="I7" s="709" t="s">
        <v>230</v>
      </c>
      <c r="J7" s="759" t="str">
        <f>IF(様式①申請!J8="","",様式①申請!J8)</f>
        <v/>
      </c>
      <c r="K7" s="759"/>
      <c r="L7" s="759"/>
    </row>
    <row r="8" spans="2:13" ht="24.75" customHeight="1">
      <c r="D8" s="247"/>
      <c r="E8" s="247"/>
      <c r="F8" s="247"/>
      <c r="H8" s="710"/>
      <c r="I8" s="709" t="s">
        <v>231</v>
      </c>
      <c r="J8" s="760" t="str">
        <f>IF(様式①申請!J9="","",様式①申請!J9)</f>
        <v/>
      </c>
      <c r="K8" s="760"/>
      <c r="L8" s="760"/>
    </row>
    <row r="9" spans="2:13" ht="19.5" customHeight="1">
      <c r="D9" s="247"/>
      <c r="E9" s="247"/>
      <c r="F9" s="247"/>
      <c r="H9" s="247"/>
      <c r="J9" s="247"/>
    </row>
    <row r="10" spans="2:13" ht="19.5" customHeight="1">
      <c r="B10" s="711"/>
      <c r="C10" s="711" t="s">
        <v>232</v>
      </c>
      <c r="D10" s="712"/>
      <c r="E10" s="712"/>
      <c r="F10" s="712"/>
      <c r="G10" s="712"/>
      <c r="H10" s="712"/>
      <c r="I10" s="712"/>
      <c r="J10" s="712"/>
      <c r="K10" s="712"/>
      <c r="L10" s="712"/>
    </row>
    <row r="11" spans="2:13" ht="19.5" customHeight="1">
      <c r="B11" s="713"/>
      <c r="C11" s="713" t="s">
        <v>233</v>
      </c>
      <c r="D11" s="712"/>
      <c r="E11" s="712"/>
      <c r="F11" s="712"/>
      <c r="G11" s="712"/>
      <c r="H11" s="712"/>
      <c r="I11" s="712"/>
      <c r="J11" s="712"/>
      <c r="K11" s="712"/>
      <c r="L11" s="712"/>
    </row>
    <row r="12" spans="2:13" ht="19.5" customHeight="1">
      <c r="B12" s="714" t="s">
        <v>234</v>
      </c>
      <c r="C12" s="714"/>
      <c r="D12" s="714"/>
      <c r="E12" s="714"/>
      <c r="F12" s="714"/>
      <c r="G12" s="714"/>
      <c r="H12" s="714"/>
      <c r="I12" s="714"/>
      <c r="J12" s="714"/>
      <c r="K12" s="714"/>
      <c r="L12" s="714"/>
    </row>
    <row r="13" spans="2:13" ht="19.5" customHeight="1">
      <c r="B13" s="209"/>
      <c r="C13" s="209"/>
      <c r="D13" s="209"/>
      <c r="E13" s="209"/>
      <c r="F13" s="209"/>
      <c r="G13" s="209"/>
      <c r="H13" s="209"/>
      <c r="I13" s="209"/>
      <c r="J13" s="209"/>
      <c r="K13" s="209"/>
      <c r="L13" s="209"/>
    </row>
    <row r="14" spans="2:13" ht="19.5" customHeight="1" thickBot="1">
      <c r="D14" s="339"/>
      <c r="E14" s="339"/>
      <c r="F14" s="339"/>
      <c r="G14" s="339"/>
      <c r="H14" s="339"/>
      <c r="I14" s="339"/>
      <c r="J14" s="339"/>
      <c r="K14" s="339"/>
      <c r="L14" s="715" t="s">
        <v>157</v>
      </c>
      <c r="M14" s="716"/>
    </row>
    <row r="15" spans="2:13" ht="40.5" customHeight="1">
      <c r="B15" s="717" t="s">
        <v>235</v>
      </c>
      <c r="C15" s="718"/>
      <c r="D15" s="719" t="s">
        <v>236</v>
      </c>
      <c r="E15" s="719" t="s">
        <v>237</v>
      </c>
      <c r="F15" s="720" t="s">
        <v>238</v>
      </c>
      <c r="G15" s="721"/>
      <c r="H15" s="720" t="s">
        <v>239</v>
      </c>
      <c r="I15" s="721"/>
      <c r="J15" s="722" t="s">
        <v>240</v>
      </c>
      <c r="K15" s="721"/>
      <c r="L15" s="723" t="s">
        <v>241</v>
      </c>
    </row>
    <row r="16" spans="2:13" ht="65.25" customHeight="1">
      <c r="B16" s="724"/>
      <c r="C16" s="725"/>
      <c r="D16" s="726"/>
      <c r="E16" s="727"/>
      <c r="F16" s="401" t="s">
        <v>242</v>
      </c>
      <c r="G16" s="728" t="s">
        <v>243</v>
      </c>
      <c r="H16" s="401" t="s">
        <v>242</v>
      </c>
      <c r="I16" s="728" t="s">
        <v>244</v>
      </c>
      <c r="J16" s="401" t="s">
        <v>242</v>
      </c>
      <c r="K16" s="728" t="s">
        <v>243</v>
      </c>
      <c r="L16" s="729"/>
    </row>
    <row r="17" spans="2:12" s="247" customFormat="1" ht="44.25" customHeight="1" thickBot="1">
      <c r="B17" s="730" t="s">
        <v>200</v>
      </c>
      <c r="C17" s="731"/>
      <c r="D17" s="761">
        <f>IF(' ⑦変更交付'!J8="",0,' ⑦変更交付'!J8)</f>
        <v>0</v>
      </c>
      <c r="E17" s="761">
        <f>IF(' ⑦変更交付'!D8="",0,' ⑦変更交付'!D8)</f>
        <v>0</v>
      </c>
      <c r="F17" s="732"/>
      <c r="G17" s="762" t="e">
        <f>IF(E17="","",(F17/E17*100))</f>
        <v>#DIV/0!</v>
      </c>
      <c r="H17" s="732"/>
      <c r="I17" s="762" t="e">
        <f t="shared" ref="I17" si="0">IF(E17="","",((F17+H17)/E17*100))</f>
        <v>#DIV/0!</v>
      </c>
      <c r="J17" s="761">
        <f>E17-(F17+H17)</f>
        <v>0</v>
      </c>
      <c r="K17" s="762" t="e">
        <f t="shared" ref="K17" si="1">IF(E17="","",(J17/E17*100))</f>
        <v>#DIV/0!</v>
      </c>
      <c r="L17" s="733"/>
    </row>
    <row r="18" spans="2:12" s="247" customFormat="1" ht="36.6" customHeight="1" thickTop="1" thickBot="1">
      <c r="B18" s="734" t="s">
        <v>245</v>
      </c>
      <c r="C18" s="735"/>
      <c r="D18" s="763">
        <f>IF(D17="",0,D17)</f>
        <v>0</v>
      </c>
      <c r="E18" s="764">
        <f>IF(E17="",0,E17)</f>
        <v>0</v>
      </c>
      <c r="F18" s="764" t="str">
        <f>IF(F17="","",F17)</f>
        <v/>
      </c>
      <c r="G18" s="765" t="e">
        <f>IF(E18="","",(F18/E18*100))</f>
        <v>#VALUE!</v>
      </c>
      <c r="H18" s="764" t="str">
        <f>IF(H17="","",H17)</f>
        <v/>
      </c>
      <c r="I18" s="765" t="e">
        <f>IF(E18="","",((F18+H18)/E18*100))</f>
        <v>#VALUE!</v>
      </c>
      <c r="J18" s="764" t="str">
        <f>IF(J17=0,"",J17)</f>
        <v/>
      </c>
      <c r="K18" s="766" t="e">
        <f>IF(E18="","",(J18/E18*100))</f>
        <v>#VALUE!</v>
      </c>
      <c r="L18" s="736"/>
    </row>
    <row r="19" spans="2:12" s="247" customFormat="1" ht="19.5" customHeight="1" thickBot="1">
      <c r="B19" s="737"/>
      <c r="C19" s="737"/>
      <c r="D19" s="738"/>
      <c r="E19" s="738"/>
      <c r="F19" s="738"/>
      <c r="G19" s="739"/>
      <c r="H19" s="738"/>
      <c r="I19" s="739"/>
      <c r="J19" s="738"/>
      <c r="K19" s="740"/>
      <c r="L19" s="741"/>
    </row>
    <row r="20" spans="2:12" s="247" customFormat="1" ht="27.75" customHeight="1" thickBot="1">
      <c r="B20" s="742" t="s">
        <v>246</v>
      </c>
      <c r="C20" s="743"/>
      <c r="D20" s="767" t="str">
        <f>IF(①交付申請書!D24="日付を入力してください","",①交付申請書!D24)</f>
        <v/>
      </c>
      <c r="E20" s="768"/>
      <c r="F20" s="744"/>
      <c r="G20" s="745"/>
      <c r="H20" s="218"/>
      <c r="I20" s="746"/>
      <c r="J20" s="744"/>
      <c r="K20" s="745"/>
      <c r="L20" s="252"/>
    </row>
    <row r="21" spans="2:12" s="247" customFormat="1" ht="20.25" customHeight="1">
      <c r="B21" s="747"/>
      <c r="C21" s="748"/>
      <c r="D21" s="749"/>
      <c r="E21" s="749"/>
      <c r="F21" s="744"/>
      <c r="G21" s="745"/>
      <c r="H21" s="218"/>
      <c r="I21" s="746"/>
      <c r="J21" s="744"/>
      <c r="K21" s="745"/>
      <c r="L21" s="252"/>
    </row>
    <row r="22" spans="2:12" ht="19.5" customHeight="1">
      <c r="B22" s="209"/>
      <c r="C22" s="209"/>
      <c r="D22" s="209"/>
      <c r="E22" s="209"/>
      <c r="F22" s="209"/>
      <c r="G22" s="209"/>
      <c r="H22" s="209"/>
      <c r="I22" s="209"/>
      <c r="J22" s="209"/>
      <c r="K22" s="209"/>
      <c r="L22" s="209"/>
    </row>
    <row r="23" spans="2:12" ht="19.5" customHeight="1">
      <c r="B23" s="209"/>
      <c r="C23" s="209"/>
      <c r="D23" s="209"/>
      <c r="E23" s="209"/>
      <c r="F23" s="209"/>
      <c r="G23" s="209"/>
      <c r="H23" s="209"/>
      <c r="I23" s="209"/>
      <c r="J23" s="209"/>
      <c r="K23" s="209"/>
      <c r="L23" s="750" t="s">
        <v>247</v>
      </c>
    </row>
    <row r="24" spans="2:12" s="247" customFormat="1" ht="12.75" customHeight="1">
      <c r="B24" s="751" t="s">
        <v>248</v>
      </c>
      <c r="C24" s="752" t="s">
        <v>249</v>
      </c>
      <c r="D24" s="252"/>
      <c r="E24" s="252"/>
      <c r="F24" s="252"/>
      <c r="G24" s="252"/>
      <c r="H24" s="252"/>
      <c r="I24" s="252"/>
      <c r="J24" s="252"/>
      <c r="K24" s="252"/>
      <c r="L24" s="252"/>
    </row>
    <row r="25" spans="2:12" ht="12.75" customHeight="1">
      <c r="B25" s="753" t="s">
        <v>250</v>
      </c>
      <c r="C25" s="754" t="s">
        <v>251</v>
      </c>
      <c r="D25" s="755"/>
      <c r="E25" s="756"/>
      <c r="F25" s="756"/>
      <c r="G25" s="756"/>
      <c r="H25" s="756"/>
      <c r="I25" s="756"/>
      <c r="J25" s="756"/>
      <c r="K25" s="756"/>
      <c r="L25" s="756"/>
    </row>
    <row r="26" spans="2:12" ht="12.75" customHeight="1">
      <c r="B26" s="753" t="s">
        <v>252</v>
      </c>
      <c r="C26" s="757" t="s">
        <v>253</v>
      </c>
      <c r="D26" s="339"/>
      <c r="E26" s="339"/>
      <c r="F26" s="339"/>
      <c r="G26" s="339"/>
      <c r="H26" s="339"/>
      <c r="I26" s="339"/>
      <c r="J26" s="339"/>
      <c r="K26" s="339"/>
      <c r="L26" s="339"/>
    </row>
    <row r="27" spans="2:12" ht="9.75" customHeight="1"/>
  </sheetData>
  <sheetProtection algorithmName="SHA-512" hashValue="/X6A/Pot6qlE53bP+s2KXHTQ27GbRhFcLG1mYY1xwqv26nUBNRcIj/sY9IOjGh1QZ/C9dfw3AOMJHo582yERwg==" saltValue="MM/KjHDjuFXcVXb07aFfuA==" spinCount="100000" sheet="1" scenarios="1" formatCells="0" formatColumns="0" formatRows="0"/>
  <mergeCells count="16">
    <mergeCell ref="B17:C17"/>
    <mergeCell ref="B18:C18"/>
    <mergeCell ref="B20:C20"/>
    <mergeCell ref="D20:E20"/>
    <mergeCell ref="B12:L12"/>
    <mergeCell ref="B15:C16"/>
    <mergeCell ref="D15:D16"/>
    <mergeCell ref="E15:E16"/>
    <mergeCell ref="F15:G15"/>
    <mergeCell ref="H15:I15"/>
    <mergeCell ref="J15:K15"/>
    <mergeCell ref="J8:L8"/>
    <mergeCell ref="K3:L3"/>
    <mergeCell ref="I5:I6"/>
    <mergeCell ref="J5:L6"/>
    <mergeCell ref="J7:L7"/>
  </mergeCells>
  <phoneticPr fontId="1"/>
  <conditionalFormatting sqref="K3:L3">
    <cfRule type="containsText" dxfId="109" priority="2" operator="containsText" text="日付を入力してください">
      <formula>NOT(ISERROR(SEARCH("日付を入力してください",K3)))</formula>
    </cfRule>
  </conditionalFormatting>
  <conditionalFormatting sqref="D20:E20">
    <cfRule type="containsText" dxfId="108" priority="1" operator="containsText" text="日付を入力してください">
      <formula>NOT(ISERROR(SEARCH("日付を入力してください",D20)))</formula>
    </cfRule>
  </conditionalFormatting>
  <dataValidations disablePrompts="1" count="1">
    <dataValidation allowBlank="1" showInputMessage="1" showErrorMessage="1" promptTitle="西暦で入力してください。" prompt="例：2021/1/1" sqref="K3:L3"/>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30"/>
  <sheetViews>
    <sheetView view="pageBreakPreview" zoomScaleNormal="100" zoomScaleSheetLayoutView="100" workbookViewId="0"/>
  </sheetViews>
  <sheetFormatPr defaultRowHeight="14.25"/>
  <cols>
    <col min="1" max="1" width="6" style="203" customWidth="1"/>
    <col min="2" max="2" width="5.5" style="203" customWidth="1"/>
    <col min="3" max="3" width="20.125" style="203" customWidth="1"/>
    <col min="4" max="4" width="17.125" style="203" customWidth="1"/>
    <col min="5" max="5" width="20.625" style="203" customWidth="1"/>
    <col min="6" max="6" width="10.625" style="203" customWidth="1"/>
    <col min="7" max="7" width="20.625" style="203" customWidth="1"/>
    <col min="8" max="8" width="16.625" style="203" customWidth="1"/>
    <col min="9" max="9" width="21.875" style="203" customWidth="1"/>
    <col min="10" max="11" width="6" style="203" customWidth="1"/>
    <col min="12" max="16384" width="9" style="203"/>
  </cols>
  <sheetData>
    <row r="1" spans="2:10" ht="6" customHeight="1"/>
    <row r="2" spans="2:10" ht="32.25" customHeight="1">
      <c r="B2" s="339"/>
      <c r="C2" s="339"/>
      <c r="D2" s="699"/>
      <c r="E2" s="699"/>
      <c r="G2" s="790" t="str">
        <f>様式③!H2</f>
        <v>分野・テーマ別の海外販路開拓等への支援強化事業</v>
      </c>
      <c r="H2" s="769" t="s">
        <v>254</v>
      </c>
      <c r="I2" s="339"/>
    </row>
    <row r="3" spans="2:10" ht="19.5" customHeight="1">
      <c r="B3" s="339"/>
      <c r="C3" s="339"/>
      <c r="D3" s="699"/>
      <c r="E3" s="699"/>
      <c r="F3" s="769"/>
      <c r="G3" s="339"/>
      <c r="H3" s="339"/>
      <c r="I3" s="704" t="s">
        <v>54</v>
      </c>
      <c r="J3" s="704"/>
    </row>
    <row r="4" spans="2:10" ht="19.5" customHeight="1"/>
    <row r="5" spans="2:10" ht="19.5" customHeight="1">
      <c r="B5" s="705" t="s">
        <v>228</v>
      </c>
      <c r="C5" s="705"/>
      <c r="G5" s="770" t="s">
        <v>69</v>
      </c>
      <c r="H5" s="758" t="str">
        <f>IF('①1.概要'!C11="","",'①1.概要'!C11)</f>
        <v/>
      </c>
      <c r="I5" s="758"/>
      <c r="J5" s="758"/>
    </row>
    <row r="6" spans="2:10" ht="19.5" customHeight="1">
      <c r="F6" s="339"/>
      <c r="G6" s="770"/>
      <c r="H6" s="758"/>
      <c r="I6" s="758"/>
      <c r="J6" s="758"/>
    </row>
    <row r="7" spans="2:10" ht="28.5" customHeight="1">
      <c r="G7" s="771" t="s">
        <v>230</v>
      </c>
      <c r="H7" s="759" t="str">
        <f>IF(様式①申請!J8="","",様式①申請!J8)</f>
        <v/>
      </c>
      <c r="I7" s="759"/>
      <c r="J7" s="759"/>
    </row>
    <row r="8" spans="2:10" ht="24.75" customHeight="1">
      <c r="D8" s="247"/>
      <c r="E8" s="247"/>
      <c r="G8" s="771" t="s">
        <v>231</v>
      </c>
      <c r="H8" s="760" t="str">
        <f>IF(様式①申請!J9="","",様式①申請!J9)</f>
        <v/>
      </c>
      <c r="I8" s="760"/>
      <c r="J8" s="760"/>
    </row>
    <row r="9" spans="2:10" ht="19.5" customHeight="1">
      <c r="D9" s="247"/>
      <c r="E9" s="247"/>
      <c r="G9" s="247"/>
    </row>
    <row r="10" spans="2:10" ht="19.5" customHeight="1">
      <c r="B10" s="772"/>
      <c r="C10" s="772" t="s">
        <v>255</v>
      </c>
      <c r="D10" s="712"/>
      <c r="E10" s="712"/>
      <c r="F10" s="712"/>
      <c r="G10" s="712"/>
      <c r="H10" s="712"/>
      <c r="I10" s="712"/>
    </row>
    <row r="11" spans="2:10" ht="19.5" customHeight="1">
      <c r="B11" s="772"/>
      <c r="C11" s="772" t="s">
        <v>256</v>
      </c>
      <c r="D11" s="712"/>
      <c r="E11" s="712"/>
      <c r="F11" s="712"/>
      <c r="G11" s="712"/>
      <c r="H11" s="712"/>
      <c r="I11" s="712"/>
    </row>
    <row r="12" spans="2:10" ht="19.5" customHeight="1">
      <c r="B12" s="772"/>
      <c r="C12" s="772"/>
      <c r="D12" s="712"/>
      <c r="E12" s="712"/>
      <c r="F12" s="712"/>
      <c r="G12" s="712"/>
      <c r="H12" s="712"/>
      <c r="I12" s="712"/>
    </row>
    <row r="13" spans="2:10" ht="19.5" customHeight="1">
      <c r="B13" s="714" t="s">
        <v>234</v>
      </c>
      <c r="C13" s="714"/>
      <c r="D13" s="714"/>
      <c r="E13" s="714"/>
      <c r="F13" s="714"/>
      <c r="G13" s="714"/>
      <c r="H13" s="714"/>
      <c r="I13" s="714"/>
    </row>
    <row r="14" spans="2:10" ht="19.5" customHeight="1" thickBot="1">
      <c r="D14" s="339"/>
      <c r="E14" s="339"/>
      <c r="F14" s="339"/>
      <c r="G14" s="339"/>
      <c r="H14" s="339"/>
      <c r="I14" s="773" t="s">
        <v>257</v>
      </c>
      <c r="J14" s="252"/>
    </row>
    <row r="15" spans="2:10" ht="23.25" customHeight="1">
      <c r="B15" s="774" t="s">
        <v>258</v>
      </c>
      <c r="C15" s="718"/>
      <c r="D15" s="775" t="s">
        <v>259</v>
      </c>
      <c r="E15" s="720" t="s">
        <v>260</v>
      </c>
      <c r="F15" s="776"/>
      <c r="G15" s="776"/>
      <c r="H15" s="776"/>
      <c r="I15" s="723" t="s">
        <v>241</v>
      </c>
    </row>
    <row r="16" spans="2:10" ht="23.25" customHeight="1">
      <c r="B16" s="777"/>
      <c r="C16" s="778"/>
      <c r="D16" s="779"/>
      <c r="E16" s="780" t="s">
        <v>261</v>
      </c>
      <c r="F16" s="781"/>
      <c r="G16" s="782" t="s">
        <v>262</v>
      </c>
      <c r="H16" s="781"/>
      <c r="I16" s="783"/>
    </row>
    <row r="17" spans="2:10" ht="34.5" customHeight="1">
      <c r="B17" s="724"/>
      <c r="C17" s="725"/>
      <c r="D17" s="727"/>
      <c r="E17" s="728" t="s">
        <v>263</v>
      </c>
      <c r="F17" s="728" t="s">
        <v>243</v>
      </c>
      <c r="G17" s="728" t="s">
        <v>263</v>
      </c>
      <c r="H17" s="728" t="s">
        <v>264</v>
      </c>
      <c r="I17" s="729"/>
    </row>
    <row r="18" spans="2:10" s="247" customFormat="1" ht="42" customHeight="1">
      <c r="B18" s="730" t="s">
        <v>200</v>
      </c>
      <c r="C18" s="731"/>
      <c r="D18" s="791">
        <f>IF(' ⑦変更交付'!D9="","",' ⑦変更交付'!D9)</f>
        <v>0</v>
      </c>
      <c r="E18" s="784"/>
      <c r="F18" s="792" t="e">
        <f>IF(D18="","",(E18/D18*100))</f>
        <v>#DIV/0!</v>
      </c>
      <c r="G18" s="791">
        <f>IF(D18="","",D18-E18)</f>
        <v>0</v>
      </c>
      <c r="H18" s="793" t="str">
        <f>IF(①交付申請書!D24="日付を入力してください","",①交付申請書!D24)</f>
        <v/>
      </c>
      <c r="I18" s="729"/>
    </row>
    <row r="19" spans="2:10" s="247" customFormat="1" ht="25.5" customHeight="1" thickBot="1">
      <c r="B19" s="785" t="s">
        <v>245</v>
      </c>
      <c r="C19" s="786"/>
      <c r="D19" s="764" t="str">
        <f>IF(D18=0,"",D18)</f>
        <v/>
      </c>
      <c r="E19" s="764" t="str">
        <f>IF(E18="","",E18)</f>
        <v/>
      </c>
      <c r="F19" s="765" t="str">
        <f t="shared" ref="F19" si="0">IF(D19="","",(E19/D19*100))</f>
        <v/>
      </c>
      <c r="G19" s="764">
        <f>IF(G18="","",G18)</f>
        <v>0</v>
      </c>
      <c r="H19" s="787"/>
      <c r="I19" s="736"/>
    </row>
    <row r="20" spans="2:10" s="247" customFormat="1" ht="13.5" customHeight="1">
      <c r="B20" s="748"/>
      <c r="C20" s="748"/>
      <c r="D20" s="749"/>
      <c r="E20" s="744"/>
      <c r="F20" s="745"/>
      <c r="G20" s="218"/>
      <c r="H20" s="746"/>
      <c r="I20" s="252"/>
    </row>
    <row r="21" spans="2:10" ht="19.5" customHeight="1" thickBot="1">
      <c r="D21" s="339"/>
      <c r="E21" s="339"/>
      <c r="F21" s="339"/>
      <c r="G21" s="339"/>
      <c r="H21" s="339"/>
      <c r="I21" s="773" t="s">
        <v>257</v>
      </c>
      <c r="J21" s="252"/>
    </row>
    <row r="22" spans="2:10" ht="23.25" customHeight="1">
      <c r="B22" s="774" t="s">
        <v>258</v>
      </c>
      <c r="C22" s="718"/>
      <c r="D22" s="775" t="s">
        <v>265</v>
      </c>
      <c r="E22" s="720" t="s">
        <v>260</v>
      </c>
      <c r="F22" s="776"/>
      <c r="G22" s="776"/>
      <c r="H22" s="776"/>
      <c r="I22" s="723" t="s">
        <v>241</v>
      </c>
    </row>
    <row r="23" spans="2:10" ht="23.25" customHeight="1">
      <c r="B23" s="777"/>
      <c r="C23" s="778"/>
      <c r="D23" s="779"/>
      <c r="E23" s="780" t="s">
        <v>261</v>
      </c>
      <c r="F23" s="781"/>
      <c r="G23" s="782" t="s">
        <v>262</v>
      </c>
      <c r="H23" s="781"/>
      <c r="I23" s="783"/>
    </row>
    <row r="24" spans="2:10" ht="34.5" customHeight="1">
      <c r="B24" s="724"/>
      <c r="C24" s="725"/>
      <c r="D24" s="727"/>
      <c r="E24" s="728" t="s">
        <v>266</v>
      </c>
      <c r="F24" s="728" t="s">
        <v>243</v>
      </c>
      <c r="G24" s="728" t="s">
        <v>266</v>
      </c>
      <c r="H24" s="728" t="s">
        <v>264</v>
      </c>
      <c r="I24" s="729"/>
    </row>
    <row r="25" spans="2:10" s="247" customFormat="1" ht="42" customHeight="1">
      <c r="B25" s="730" t="s">
        <v>200</v>
      </c>
      <c r="C25" s="731"/>
      <c r="D25" s="791" t="str">
        <f>IF(' ⑦変更交付'!J9="","",' ⑦変更交付'!J9)</f>
        <v/>
      </c>
      <c r="E25" s="784"/>
      <c r="F25" s="792" t="str">
        <f>IF(D25="","",(E25/D25*100))</f>
        <v/>
      </c>
      <c r="G25" s="791" t="str">
        <f>IF(D25="","",D25-E25)</f>
        <v/>
      </c>
      <c r="H25" s="793" t="str">
        <f>IF(①交付申請書!D24="日付を入力してください","",①交付申請書!D24)</f>
        <v/>
      </c>
      <c r="I25" s="729"/>
    </row>
    <row r="26" spans="2:10" s="247" customFormat="1" ht="25.5" customHeight="1" thickBot="1">
      <c r="B26" s="785" t="s">
        <v>245</v>
      </c>
      <c r="C26" s="786"/>
      <c r="D26" s="764" t="str">
        <f>IF(D25=0,"",D25)</f>
        <v/>
      </c>
      <c r="E26" s="764" t="str">
        <f>IF(E25=0,"",E25)</f>
        <v/>
      </c>
      <c r="F26" s="765" t="str">
        <f t="shared" ref="F26" si="1">IF(D26="","",(E26/D26*100))</f>
        <v/>
      </c>
      <c r="G26" s="764" t="str">
        <f>IF(G25=0,"",G25)</f>
        <v/>
      </c>
      <c r="H26" s="787"/>
      <c r="I26" s="736"/>
    </row>
    <row r="27" spans="2:10" s="247" customFormat="1" ht="7.5" customHeight="1">
      <c r="B27" s="773"/>
      <c r="C27" s="773"/>
      <c r="D27" s="744"/>
      <c r="E27" s="744"/>
      <c r="F27" s="745"/>
      <c r="G27" s="744"/>
      <c r="H27" s="745"/>
      <c r="I27" s="252"/>
    </row>
    <row r="28" spans="2:10" s="247" customFormat="1" ht="30.75" customHeight="1">
      <c r="B28" s="751" t="s">
        <v>248</v>
      </c>
      <c r="C28" s="757" t="s">
        <v>267</v>
      </c>
      <c r="D28" s="252"/>
      <c r="E28" s="252"/>
      <c r="F28" s="252"/>
      <c r="G28" s="252"/>
      <c r="H28" s="252"/>
      <c r="J28" s="788" t="s">
        <v>268</v>
      </c>
    </row>
    <row r="29" spans="2:10" ht="8.25" customHeight="1">
      <c r="B29" s="789"/>
      <c r="C29" s="756"/>
      <c r="D29" s="756"/>
      <c r="E29" s="756"/>
      <c r="F29" s="756"/>
      <c r="G29" s="756"/>
      <c r="H29" s="756"/>
      <c r="I29" s="756"/>
    </row>
    <row r="30" spans="2:10" ht="9.75" customHeight="1"/>
  </sheetData>
  <sheetProtection algorithmName="SHA-512" hashValue="+YOyDh1MvwtSY6GSgSnGMRXvZCTwczUSaitZrR3e7tSgSwkK6Mhxq/IMEg7BDh5o8Ki5D9h0WGGai0IyR02SMQ==" saltValue="9+6MKxUd9xGC2aClrLXmjA==" spinCount="100000" sheet="1" scenarios="1" formatCells="0" formatColumns="0" formatRows="0"/>
  <mergeCells count="20">
    <mergeCell ref="B25:C25"/>
    <mergeCell ref="B26:C26"/>
    <mergeCell ref="B18:C18"/>
    <mergeCell ref="B19:C19"/>
    <mergeCell ref="B22:C24"/>
    <mergeCell ref="D22:D24"/>
    <mergeCell ref="E22:H22"/>
    <mergeCell ref="E23:F23"/>
    <mergeCell ref="G23:H23"/>
    <mergeCell ref="B13:I13"/>
    <mergeCell ref="B15:C17"/>
    <mergeCell ref="D15:D17"/>
    <mergeCell ref="E15:H15"/>
    <mergeCell ref="E16:F16"/>
    <mergeCell ref="G16:H16"/>
    <mergeCell ref="H8:J8"/>
    <mergeCell ref="I3:J3"/>
    <mergeCell ref="G5:G6"/>
    <mergeCell ref="H5:J6"/>
    <mergeCell ref="H7:J7"/>
  </mergeCells>
  <phoneticPr fontId="1"/>
  <conditionalFormatting sqref="I3:J3">
    <cfRule type="containsText" dxfId="107" priority="1" operator="containsText" text="日付を入力してください">
      <formula>NOT(ISERROR(SEARCH("日付を入力してください",I3)))</formula>
    </cfRule>
  </conditionalFormatting>
  <dataValidations count="1">
    <dataValidation allowBlank="1" showInputMessage="1" showErrorMessage="1" promptTitle="西暦で入力してください。" prompt="例：2021/1/1" sqref="I3:J3"/>
  </dataValidations>
  <pageMargins left="0.59055118110236227" right="0.39370078740157483" top="0.74803149606299213" bottom="0.2" header="0.31496062992125984" footer="0.15748031496062992"/>
  <pageSetup paperSize="9" scale="82" fitToWidth="0" orientation="landscape" horizontalDpi="300" verticalDpi="300" r:id="rId1"/>
  <headerFooter>
    <oddHeader>&amp;L様式第４号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6"/>
  <sheetViews>
    <sheetView view="pageBreakPreview" zoomScaleNormal="100" zoomScaleSheetLayoutView="100" workbookViewId="0"/>
  </sheetViews>
  <sheetFormatPr defaultRowHeight="14.25"/>
  <cols>
    <col min="1" max="1" width="3.875" style="203" customWidth="1"/>
    <col min="2" max="2" width="5.5" style="203" customWidth="1"/>
    <col min="3" max="3" width="20.125" style="203" customWidth="1"/>
    <col min="4" max="4" width="16.625" style="203" customWidth="1"/>
    <col min="5" max="5" width="14.625" style="203" customWidth="1"/>
    <col min="6" max="6" width="14.5" style="203" customWidth="1"/>
    <col min="7" max="8" width="9.625" style="203" customWidth="1"/>
    <col min="9" max="9" width="14.625" style="203" customWidth="1"/>
    <col min="10" max="10" width="9.625" style="203" customWidth="1"/>
    <col min="11" max="11" width="14.625" style="203" customWidth="1"/>
    <col min="12" max="12" width="9.625" style="203" customWidth="1"/>
    <col min="13" max="13" width="17.625" style="203" customWidth="1"/>
    <col min="14" max="14" width="6" style="203" customWidth="1"/>
    <col min="15" max="16384" width="9" style="203"/>
  </cols>
  <sheetData>
    <row r="1" spans="2:13" ht="6" customHeight="1"/>
    <row r="2" spans="2:13" s="797" customFormat="1" ht="32.25" customHeight="1">
      <c r="B2" s="794"/>
      <c r="C2" s="795" t="s">
        <v>269</v>
      </c>
      <c r="D2" s="796"/>
      <c r="E2" s="796"/>
      <c r="F2" s="796"/>
      <c r="G2" s="796"/>
      <c r="H2" s="796"/>
      <c r="I2" s="796"/>
      <c r="J2" s="796"/>
      <c r="K2" s="796"/>
      <c r="L2" s="796"/>
    </row>
    <row r="3" spans="2:13" s="797" customFormat="1" ht="32.25" customHeight="1">
      <c r="B3" s="794"/>
      <c r="C3" s="798"/>
      <c r="D3" s="798"/>
      <c r="E3" s="798"/>
      <c r="F3" s="798"/>
      <c r="G3" s="798"/>
      <c r="H3" s="798"/>
      <c r="I3" s="798"/>
      <c r="J3" s="798"/>
      <c r="K3" s="798"/>
      <c r="L3" s="798"/>
    </row>
    <row r="4" spans="2:13" ht="24.75" customHeight="1">
      <c r="B4" s="339"/>
      <c r="C4" s="339"/>
      <c r="D4" s="699"/>
      <c r="E4" s="699"/>
      <c r="F4" s="769"/>
      <c r="G4" s="339"/>
      <c r="H4" s="339"/>
      <c r="I4" s="339"/>
      <c r="J4" s="769"/>
      <c r="K4" s="339"/>
      <c r="L4" s="704" t="s">
        <v>54</v>
      </c>
      <c r="M4" s="704"/>
    </row>
    <row r="5" spans="2:13" ht="32.25" customHeight="1">
      <c r="B5" s="797" t="s">
        <v>270</v>
      </c>
      <c r="C5" s="797"/>
      <c r="D5" s="797"/>
      <c r="E5" s="797"/>
      <c r="J5" s="769"/>
    </row>
    <row r="6" spans="2:13" ht="19.5" customHeight="1">
      <c r="G6" s="770"/>
      <c r="H6" s="799"/>
      <c r="I6" s="800" t="s">
        <v>271</v>
      </c>
      <c r="J6" s="758" t="str">
        <f>IF('①1.概要'!C11="","",'①1.概要'!C11)</f>
        <v/>
      </c>
      <c r="K6" s="758"/>
      <c r="L6" s="758"/>
      <c r="M6" s="758"/>
    </row>
    <row r="7" spans="2:13" ht="19.5" customHeight="1">
      <c r="F7" s="339"/>
      <c r="G7" s="770"/>
      <c r="H7" s="799"/>
      <c r="I7" s="800"/>
      <c r="J7" s="758"/>
      <c r="K7" s="758"/>
      <c r="L7" s="758"/>
      <c r="M7" s="758"/>
    </row>
    <row r="8" spans="2:13" ht="28.5" customHeight="1">
      <c r="G8" s="799"/>
      <c r="H8" s="799"/>
      <c r="I8" s="801" t="s">
        <v>272</v>
      </c>
      <c r="J8" s="815" t="str">
        <f>IF(様式①申請!J8="","",様式①申請!J8)</f>
        <v/>
      </c>
      <c r="K8" s="815"/>
      <c r="L8" s="815"/>
      <c r="M8" s="815"/>
    </row>
    <row r="9" spans="2:13" ht="24.75" customHeight="1">
      <c r="D9" s="247"/>
      <c r="E9" s="247"/>
      <c r="G9" s="799"/>
      <c r="H9" s="799"/>
      <c r="I9" s="802" t="s">
        <v>231</v>
      </c>
      <c r="J9" s="816" t="str">
        <f>IF(様式①申請!J9="","",様式①申請!J9)</f>
        <v/>
      </c>
      <c r="K9" s="816"/>
      <c r="L9" s="816"/>
      <c r="M9" s="816"/>
    </row>
    <row r="10" spans="2:13" ht="19.5" customHeight="1">
      <c r="D10" s="247"/>
      <c r="E10" s="247"/>
      <c r="G10" s="247"/>
      <c r="H10" s="247"/>
    </row>
    <row r="11" spans="2:13" ht="19.5" customHeight="1">
      <c r="B11" s="772"/>
      <c r="C11" s="772" t="s">
        <v>273</v>
      </c>
      <c r="D11" s="712"/>
      <c r="E11" s="712"/>
      <c r="F11" s="712"/>
      <c r="G11" s="712"/>
      <c r="H11" s="712"/>
      <c r="I11" s="712"/>
      <c r="J11" s="712"/>
      <c r="K11" s="712"/>
      <c r="L11" s="712"/>
    </row>
    <row r="12" spans="2:13" ht="19.5" customHeight="1">
      <c r="B12" s="772"/>
      <c r="C12" s="772" t="s">
        <v>274</v>
      </c>
      <c r="D12" s="712"/>
      <c r="E12" s="712"/>
      <c r="F12" s="712"/>
      <c r="G12" s="712"/>
      <c r="H12" s="712"/>
      <c r="I12" s="712"/>
      <c r="J12" s="712"/>
      <c r="K12" s="712"/>
      <c r="L12" s="712"/>
    </row>
    <row r="13" spans="2:13" ht="19.5" customHeight="1">
      <c r="B13" s="772"/>
      <c r="C13" s="772"/>
      <c r="D13" s="712"/>
      <c r="E13" s="712"/>
      <c r="F13" s="712"/>
      <c r="G13" s="712"/>
      <c r="H13" s="712"/>
      <c r="I13" s="712"/>
      <c r="J13" s="712"/>
      <c r="K13" s="712"/>
      <c r="L13" s="712"/>
    </row>
    <row r="14" spans="2:13" ht="19.5" customHeight="1">
      <c r="B14" s="714" t="s">
        <v>234</v>
      </c>
      <c r="C14" s="714"/>
      <c r="D14" s="714"/>
      <c r="E14" s="714"/>
      <c r="F14" s="714"/>
      <c r="G14" s="714"/>
      <c r="H14" s="714"/>
      <c r="I14" s="714"/>
      <c r="J14" s="714"/>
      <c r="K14" s="714"/>
      <c r="L14" s="714"/>
      <c r="M14" s="714"/>
    </row>
    <row r="15" spans="2:13" ht="19.5" customHeight="1" thickBot="1">
      <c r="D15" s="339"/>
      <c r="E15" s="339"/>
      <c r="F15" s="339"/>
      <c r="G15" s="339"/>
      <c r="H15" s="339"/>
      <c r="I15" s="339"/>
      <c r="J15" s="773"/>
      <c r="K15" s="339"/>
      <c r="L15" s="773" t="s">
        <v>257</v>
      </c>
      <c r="M15" s="252"/>
    </row>
    <row r="16" spans="2:13" ht="40.5" customHeight="1">
      <c r="B16" s="774" t="s">
        <v>275</v>
      </c>
      <c r="C16" s="718"/>
      <c r="D16" s="719" t="s">
        <v>276</v>
      </c>
      <c r="E16" s="775" t="s">
        <v>277</v>
      </c>
      <c r="F16" s="720" t="s">
        <v>278</v>
      </c>
      <c r="G16" s="721"/>
      <c r="H16" s="803" t="s">
        <v>279</v>
      </c>
      <c r="I16" s="720" t="s">
        <v>280</v>
      </c>
      <c r="J16" s="721"/>
      <c r="K16" s="720" t="s">
        <v>281</v>
      </c>
      <c r="L16" s="721"/>
      <c r="M16" s="804" t="s">
        <v>162</v>
      </c>
    </row>
    <row r="17" spans="2:13" ht="65.25" customHeight="1">
      <c r="B17" s="724"/>
      <c r="C17" s="725"/>
      <c r="D17" s="726"/>
      <c r="E17" s="727"/>
      <c r="F17" s="728" t="s">
        <v>282</v>
      </c>
      <c r="G17" s="728" t="s">
        <v>243</v>
      </c>
      <c r="H17" s="805" t="s">
        <v>283</v>
      </c>
      <c r="I17" s="728" t="s">
        <v>282</v>
      </c>
      <c r="J17" s="728" t="s">
        <v>284</v>
      </c>
      <c r="K17" s="728" t="s">
        <v>282</v>
      </c>
      <c r="L17" s="728" t="s">
        <v>284</v>
      </c>
      <c r="M17" s="806"/>
    </row>
    <row r="18" spans="2:13" s="247" customFormat="1" ht="56.25" customHeight="1">
      <c r="B18" s="807" t="s">
        <v>200</v>
      </c>
      <c r="C18" s="731"/>
      <c r="D18" s="808"/>
      <c r="E18" s="809"/>
      <c r="F18" s="809"/>
      <c r="G18" s="817" t="str">
        <f>IF(E18="","",(F18/E18*100))</f>
        <v/>
      </c>
      <c r="H18" s="810"/>
      <c r="I18" s="784"/>
      <c r="J18" s="817" t="str">
        <f>IF(I18="","",((F18+I18)/E18)*100)</f>
        <v/>
      </c>
      <c r="K18" s="791" t="str">
        <f>IF(E18="","",E18-(F18+I18))</f>
        <v/>
      </c>
      <c r="L18" s="817" t="str">
        <f>IF(E18=0,"",(SUM(F18,I18,K18)/E18)*100)</f>
        <v/>
      </c>
      <c r="M18" s="729"/>
    </row>
    <row r="19" spans="2:13" s="247" customFormat="1" ht="32.25" customHeight="1" thickBot="1">
      <c r="B19" s="785" t="s">
        <v>245</v>
      </c>
      <c r="C19" s="786"/>
      <c r="D19" s="818" t="str">
        <f>IF(D18="","",D18)</f>
        <v/>
      </c>
      <c r="E19" s="763" t="str">
        <f>IF(E18="","",E18)</f>
        <v/>
      </c>
      <c r="F19" s="763" t="str">
        <f>IF(F18="","",F18)</f>
        <v/>
      </c>
      <c r="G19" s="819" t="str">
        <f>IF(E19="","",(F19/E19*100))</f>
        <v/>
      </c>
      <c r="H19" s="811"/>
      <c r="I19" s="764" t="str">
        <f>IF(I18="","",I18)</f>
        <v/>
      </c>
      <c r="J19" s="819" t="str">
        <f>IF(I19="","",((F19+I19)/E19)*100)</f>
        <v/>
      </c>
      <c r="K19" s="764" t="str">
        <f>IF(K18="","",K18)</f>
        <v/>
      </c>
      <c r="L19" s="819" t="str">
        <f>IF(E19="","",(SUM(F19,I19,K19)/E19)*100)</f>
        <v/>
      </c>
      <c r="M19" s="736"/>
    </row>
    <row r="20" spans="2:13" s="247" customFormat="1" ht="13.5" customHeight="1" thickBot="1">
      <c r="B20" s="748"/>
      <c r="C20" s="748"/>
      <c r="D20" s="749"/>
      <c r="E20" s="744"/>
      <c r="F20" s="745"/>
      <c r="G20" s="218"/>
      <c r="H20" s="218"/>
      <c r="I20" s="746"/>
      <c r="J20" s="252"/>
      <c r="K20" s="746"/>
      <c r="L20" s="252"/>
    </row>
    <row r="21" spans="2:13" s="247" customFormat="1" ht="27.75" customHeight="1" thickBot="1">
      <c r="B21" s="812" t="s">
        <v>285</v>
      </c>
      <c r="C21" s="743"/>
      <c r="D21" s="767" t="str">
        <f>IF(①交付申請書!D24="日付を入力してください","",①交付申請書!D24)</f>
        <v/>
      </c>
      <c r="E21" s="768"/>
      <c r="F21" s="744"/>
      <c r="G21" s="745"/>
      <c r="H21" s="218"/>
      <c r="I21" s="746"/>
      <c r="J21" s="744"/>
      <c r="K21" s="745"/>
      <c r="L21" s="252"/>
    </row>
    <row r="22" spans="2:13" s="247" customFormat="1" ht="27.75" customHeight="1">
      <c r="B22" s="748"/>
      <c r="C22" s="748"/>
      <c r="D22" s="813"/>
      <c r="E22" s="813"/>
      <c r="F22" s="744"/>
      <c r="G22" s="745"/>
      <c r="H22" s="218"/>
      <c r="I22" s="746"/>
      <c r="J22" s="744"/>
      <c r="K22" s="745"/>
      <c r="L22" s="252"/>
    </row>
    <row r="23" spans="2:13" s="247" customFormat="1" ht="27.75" customHeight="1">
      <c r="B23" s="748"/>
      <c r="C23" s="748"/>
      <c r="D23" s="813"/>
      <c r="E23" s="813"/>
      <c r="F23" s="744"/>
      <c r="G23" s="745"/>
      <c r="H23" s="218"/>
      <c r="I23" s="746"/>
      <c r="J23" s="744"/>
      <c r="K23" s="745"/>
      <c r="L23" s="252"/>
      <c r="M23" s="750" t="s">
        <v>247</v>
      </c>
    </row>
    <row r="24" spans="2:13" s="247" customFormat="1" ht="17.25" customHeight="1">
      <c r="B24" s="814" t="s">
        <v>286</v>
      </c>
      <c r="C24" s="756" t="s">
        <v>287</v>
      </c>
      <c r="D24" s="252"/>
      <c r="E24" s="252"/>
      <c r="F24" s="252"/>
      <c r="G24" s="252"/>
      <c r="H24" s="252"/>
      <c r="I24" s="252"/>
      <c r="J24" s="252"/>
      <c r="K24" s="252"/>
      <c r="L24" s="252"/>
    </row>
    <row r="25" spans="2:13" ht="8.25" customHeight="1">
      <c r="B25" s="789"/>
      <c r="C25" s="756"/>
      <c r="D25" s="756"/>
      <c r="E25" s="756"/>
      <c r="F25" s="756"/>
      <c r="G25" s="756"/>
      <c r="H25" s="756"/>
      <c r="I25" s="756"/>
      <c r="J25" s="756"/>
      <c r="K25" s="756"/>
      <c r="L25" s="756"/>
    </row>
    <row r="26" spans="2:13" ht="9.75" customHeight="1"/>
  </sheetData>
  <sheetProtection algorithmName="SHA-512" hashValue="3ltFpahuDWIMlZvTOuTF+ZUxNEfknmWcC0b805/7iju9d1NGfqe4mjIFkBpAtQVDYwUwUo8SKmd1Y1PsRMCWbA==" saltValue="Wpsshzv6k03LpagGlkL16Q==" spinCount="100000" sheet="1" scenarios="1" formatCells="0" formatColumns="0" formatRows="0"/>
  <mergeCells count="19">
    <mergeCell ref="B18:C18"/>
    <mergeCell ref="B19:C19"/>
    <mergeCell ref="B21:C21"/>
    <mergeCell ref="D21:E21"/>
    <mergeCell ref="J9:M9"/>
    <mergeCell ref="B14:M14"/>
    <mergeCell ref="B16:C17"/>
    <mergeCell ref="D16:D17"/>
    <mergeCell ref="E16:E17"/>
    <mergeCell ref="F16:G16"/>
    <mergeCell ref="I16:J16"/>
    <mergeCell ref="K16:L16"/>
    <mergeCell ref="M16:M17"/>
    <mergeCell ref="J8:M8"/>
    <mergeCell ref="C2:L2"/>
    <mergeCell ref="L4:M4"/>
    <mergeCell ref="G6:G7"/>
    <mergeCell ref="I6:I7"/>
    <mergeCell ref="J6:M7"/>
  </mergeCells>
  <phoneticPr fontId="1"/>
  <conditionalFormatting sqref="L4">
    <cfRule type="containsText" dxfId="106" priority="1"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L18">
      <formula1>0</formula1>
    </dataValidation>
  </dataValidations>
  <pageMargins left="0.59055118110236227" right="0.39370078740157483" top="0.74803149606299213" bottom="0.19685039370078741" header="0.31496062992125984" footer="0.15748031496062992"/>
  <pageSetup paperSize="9" scale="74" orientation="landscape" horizontalDpi="300" verticalDpi="300" r:id="rId1"/>
  <headerFooter>
    <oddHeader>&amp;L様式第５号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35"/>
  <sheetViews>
    <sheetView view="pageBreakPreview" zoomScaleNormal="100" zoomScaleSheetLayoutView="100" workbookViewId="0"/>
  </sheetViews>
  <sheetFormatPr defaultRowHeight="14.25"/>
  <cols>
    <col min="1" max="1" width="1.625" style="22" customWidth="1"/>
    <col min="2" max="2" width="12.625" style="22" customWidth="1"/>
    <col min="3" max="3" width="8.75" style="22" customWidth="1"/>
    <col min="4" max="4" width="5.875" style="22" customWidth="1"/>
    <col min="5" max="5" width="9.875" style="22" customWidth="1"/>
    <col min="6" max="6" width="6" style="22" customWidth="1"/>
    <col min="7" max="8" width="9.875" style="22" customWidth="1"/>
    <col min="9" max="9" width="14.625" style="22" customWidth="1"/>
    <col min="10" max="10" width="18.75" style="22" customWidth="1"/>
    <col min="11" max="12" width="9.875" style="22" customWidth="1"/>
    <col min="13" max="13" width="12.875" style="22" customWidth="1"/>
    <col min="14" max="14" width="3.125" style="22" customWidth="1"/>
    <col min="15" max="15" width="1.625" style="22" customWidth="1"/>
    <col min="16" max="16384" width="9" style="22"/>
  </cols>
  <sheetData>
    <row r="1" spans="2:15" ht="9" customHeight="1"/>
    <row r="2" spans="2:15" ht="23.25" customHeight="1">
      <c r="B2" s="173" t="s">
        <v>4</v>
      </c>
      <c r="C2" s="173"/>
      <c r="D2" s="173"/>
      <c r="E2" s="173"/>
      <c r="F2" s="173"/>
      <c r="G2" s="173"/>
      <c r="H2" s="173"/>
      <c r="I2" s="173"/>
      <c r="J2" s="173"/>
      <c r="K2" s="173"/>
      <c r="L2" s="173"/>
      <c r="M2" s="173"/>
      <c r="N2" s="46"/>
      <c r="O2" s="42"/>
    </row>
    <row r="3" spans="2:15" s="45" customFormat="1" ht="10.5" customHeight="1">
      <c r="B3" s="32"/>
      <c r="C3" s="32"/>
      <c r="D3" s="32"/>
      <c r="E3" s="32"/>
      <c r="F3" s="32"/>
      <c r="G3" s="32"/>
      <c r="O3" s="32"/>
    </row>
    <row r="4" spans="2:15" s="45" customFormat="1" ht="18" customHeight="1">
      <c r="B4" s="70"/>
      <c r="C4" s="47"/>
      <c r="D4" s="48"/>
      <c r="E4" s="48"/>
      <c r="F4" s="48"/>
      <c r="G4" s="48"/>
      <c r="H4" s="48"/>
      <c r="I4" s="48"/>
      <c r="J4" s="48"/>
      <c r="K4" s="171" t="s">
        <v>5</v>
      </c>
      <c r="L4" s="171" t="s">
        <v>6</v>
      </c>
      <c r="M4" s="171" t="s">
        <v>7</v>
      </c>
      <c r="O4" s="32"/>
    </row>
    <row r="5" spans="2:15" s="45" customFormat="1" ht="18" customHeight="1">
      <c r="B5" s="71"/>
      <c r="C5" s="50"/>
      <c r="D5" s="49"/>
      <c r="E5" s="49"/>
      <c r="F5" s="49"/>
      <c r="G5" s="49"/>
      <c r="H5" s="49"/>
      <c r="I5" s="49"/>
      <c r="J5" s="51"/>
      <c r="K5" s="172"/>
      <c r="L5" s="172"/>
      <c r="M5" s="172"/>
      <c r="O5" s="32"/>
    </row>
    <row r="6" spans="2:15" s="45" customFormat="1" ht="19.5" customHeight="1">
      <c r="B6" s="153" t="s">
        <v>288</v>
      </c>
      <c r="C6" s="55" t="s">
        <v>289</v>
      </c>
      <c r="D6" s="55"/>
      <c r="E6" s="55"/>
      <c r="F6" s="1"/>
      <c r="G6" s="1"/>
      <c r="H6" s="1"/>
      <c r="I6" s="98"/>
      <c r="J6" s="96"/>
      <c r="K6" s="58"/>
      <c r="L6" s="58"/>
      <c r="M6" s="58"/>
      <c r="N6" s="32"/>
      <c r="O6" s="32"/>
    </row>
    <row r="7" spans="2:15" s="45" customFormat="1" ht="19.5" customHeight="1">
      <c r="B7" s="88" t="s">
        <v>10</v>
      </c>
      <c r="C7" s="102" t="s">
        <v>11</v>
      </c>
      <c r="D7" s="91"/>
      <c r="E7" s="103" t="s">
        <v>290</v>
      </c>
      <c r="F7" s="91"/>
      <c r="G7" s="91"/>
      <c r="H7" s="91"/>
      <c r="I7" s="91"/>
      <c r="J7" s="104"/>
      <c r="K7" s="58"/>
      <c r="L7" s="58"/>
      <c r="M7" s="58"/>
      <c r="N7" s="32"/>
      <c r="O7" s="32"/>
    </row>
    <row r="8" spans="2:15" s="45" customFormat="1" ht="19.5" customHeight="1">
      <c r="B8" s="56"/>
      <c r="C8" s="102" t="s">
        <v>13</v>
      </c>
      <c r="D8" s="91"/>
      <c r="E8" s="103" t="s">
        <v>291</v>
      </c>
      <c r="F8" s="91"/>
      <c r="G8" s="91"/>
      <c r="H8" s="91"/>
      <c r="I8" s="91"/>
      <c r="J8" s="104"/>
      <c r="K8" s="58"/>
      <c r="L8" s="58"/>
      <c r="M8" s="58"/>
      <c r="N8" s="32"/>
      <c r="O8" s="32"/>
    </row>
    <row r="9" spans="2:15" s="45" customFormat="1" ht="19.5" customHeight="1">
      <c r="B9" s="56"/>
      <c r="C9" s="102" t="s">
        <v>15</v>
      </c>
      <c r="D9" s="91"/>
      <c r="E9" s="103" t="s">
        <v>292</v>
      </c>
      <c r="F9" s="91"/>
      <c r="G9" s="91"/>
      <c r="H9" s="91"/>
      <c r="I9" s="91"/>
      <c r="J9" s="104"/>
      <c r="K9" s="58"/>
      <c r="L9" s="58"/>
      <c r="M9" s="58"/>
      <c r="N9" s="32"/>
      <c r="O9" s="32"/>
    </row>
    <row r="10" spans="2:15" s="45" customFormat="1" ht="19.5" customHeight="1">
      <c r="B10" s="56"/>
      <c r="C10" s="121" t="s">
        <v>17</v>
      </c>
      <c r="D10" s="126"/>
      <c r="E10" s="127" t="s">
        <v>293</v>
      </c>
      <c r="F10" s="82"/>
      <c r="G10" s="82"/>
      <c r="H10" s="82"/>
      <c r="I10" s="48"/>
      <c r="J10" s="68"/>
      <c r="K10" s="70"/>
      <c r="L10" s="70"/>
      <c r="M10" s="70"/>
      <c r="N10" s="32"/>
      <c r="O10" s="32"/>
    </row>
    <row r="11" spans="2:15" s="45" customFormat="1" ht="19.5" customHeight="1">
      <c r="B11" s="56"/>
      <c r="C11" s="128"/>
      <c r="D11" s="129"/>
      <c r="E11" s="130"/>
      <c r="F11" s="112" t="s">
        <v>294</v>
      </c>
      <c r="G11" s="112"/>
      <c r="H11" s="112"/>
      <c r="I11" s="49"/>
      <c r="J11" s="51"/>
      <c r="K11" s="71"/>
      <c r="L11" s="71"/>
      <c r="M11" s="71"/>
      <c r="N11" s="32"/>
      <c r="O11" s="32"/>
    </row>
    <row r="12" spans="2:15" s="45" customFormat="1" ht="19.5" customHeight="1">
      <c r="B12" s="56"/>
      <c r="C12" s="121" t="s">
        <v>19</v>
      </c>
      <c r="D12" s="126"/>
      <c r="E12" s="127" t="s">
        <v>295</v>
      </c>
      <c r="F12" s="82"/>
      <c r="G12" s="82"/>
      <c r="H12" s="82"/>
      <c r="I12" s="48"/>
      <c r="J12" s="68"/>
      <c r="K12" s="70"/>
      <c r="L12" s="70"/>
      <c r="M12" s="70"/>
      <c r="O12" s="32"/>
    </row>
    <row r="13" spans="2:15" s="45" customFormat="1" ht="19.5" customHeight="1">
      <c r="B13" s="56"/>
      <c r="C13" s="128"/>
      <c r="D13" s="129"/>
      <c r="E13" s="130"/>
      <c r="F13" s="112" t="s">
        <v>294</v>
      </c>
      <c r="G13" s="112"/>
      <c r="H13" s="112"/>
      <c r="I13" s="49"/>
      <c r="J13" s="51"/>
      <c r="K13" s="71"/>
      <c r="L13" s="71"/>
      <c r="M13" s="71"/>
      <c r="O13" s="32"/>
    </row>
    <row r="14" spans="2:15" s="45" customFormat="1" ht="19.5" customHeight="1">
      <c r="B14" s="56"/>
      <c r="C14" s="102" t="s">
        <v>21</v>
      </c>
      <c r="D14" s="131"/>
      <c r="E14" s="108" t="s">
        <v>22</v>
      </c>
      <c r="F14" s="77"/>
      <c r="G14" s="77"/>
      <c r="H14" s="77"/>
      <c r="I14" s="57"/>
      <c r="J14" s="51"/>
      <c r="K14" s="71"/>
      <c r="L14" s="71"/>
      <c r="M14" s="71"/>
      <c r="N14" s="32"/>
      <c r="O14" s="32"/>
    </row>
    <row r="15" spans="2:15" s="45" customFormat="1" ht="19.5" customHeight="1">
      <c r="B15" s="56"/>
      <c r="C15" s="132" t="s">
        <v>23</v>
      </c>
      <c r="D15" s="133"/>
      <c r="E15" s="134" t="s">
        <v>296</v>
      </c>
      <c r="F15" s="1"/>
      <c r="G15" s="1"/>
      <c r="H15" s="1"/>
      <c r="I15" s="49"/>
      <c r="J15" s="96"/>
      <c r="K15" s="58"/>
      <c r="L15" s="58"/>
      <c r="M15" s="58"/>
      <c r="N15" s="32"/>
      <c r="O15" s="32"/>
    </row>
    <row r="16" spans="2:15" s="45" customFormat="1" ht="19.5" customHeight="1">
      <c r="B16" s="105" t="s">
        <v>297</v>
      </c>
      <c r="C16" s="106"/>
      <c r="D16" s="107"/>
      <c r="E16" s="108" t="s">
        <v>298</v>
      </c>
      <c r="F16" s="59"/>
      <c r="G16" s="57" t="s">
        <v>299</v>
      </c>
      <c r="H16" s="57"/>
      <c r="I16" s="57"/>
      <c r="J16" s="96"/>
      <c r="K16" s="58"/>
      <c r="L16" s="58"/>
      <c r="M16" s="58"/>
      <c r="N16" s="32"/>
      <c r="O16" s="32"/>
    </row>
    <row r="17" spans="2:15" s="45" customFormat="1" ht="19.5" customHeight="1">
      <c r="B17" s="56"/>
      <c r="C17" s="60"/>
      <c r="D17" s="61"/>
      <c r="E17" s="57"/>
      <c r="F17" s="59"/>
      <c r="G17" s="57"/>
      <c r="H17" s="57"/>
      <c r="I17" s="57"/>
      <c r="J17" s="96"/>
      <c r="K17" s="58"/>
      <c r="L17" s="58"/>
      <c r="M17" s="58"/>
      <c r="N17" s="32"/>
      <c r="O17" s="32"/>
    </row>
    <row r="18" spans="2:15" s="45" customFormat="1" ht="21.75" customHeight="1">
      <c r="B18" s="151" t="s">
        <v>37</v>
      </c>
      <c r="C18" s="55" t="s">
        <v>300</v>
      </c>
      <c r="D18" s="55"/>
      <c r="E18" s="55"/>
      <c r="F18" s="57"/>
      <c r="G18" s="57"/>
      <c r="H18" s="57"/>
      <c r="I18" s="57"/>
      <c r="J18" s="57"/>
      <c r="K18" s="58"/>
      <c r="L18" s="58"/>
      <c r="M18" s="63"/>
      <c r="N18" s="32"/>
      <c r="O18" s="32"/>
    </row>
    <row r="19" spans="2:15" s="45" customFormat="1" ht="19.5" customHeight="1">
      <c r="B19" s="74"/>
      <c r="C19" s="139" t="s">
        <v>39</v>
      </c>
      <c r="D19" s="77"/>
      <c r="E19" s="109" t="s">
        <v>301</v>
      </c>
      <c r="F19" s="57"/>
      <c r="G19" s="57"/>
      <c r="H19" s="57"/>
      <c r="I19" s="57"/>
      <c r="J19" s="57"/>
      <c r="K19" s="58"/>
      <c r="L19" s="58"/>
      <c r="M19" s="58"/>
      <c r="N19" s="32"/>
      <c r="O19" s="32"/>
    </row>
    <row r="20" spans="2:15" s="45" customFormat="1" ht="19.5" customHeight="1">
      <c r="B20" s="73"/>
      <c r="C20" s="139" t="s">
        <v>41</v>
      </c>
      <c r="D20" s="77"/>
      <c r="E20" s="110" t="s">
        <v>302</v>
      </c>
      <c r="F20" s="79"/>
      <c r="G20" s="57"/>
      <c r="H20" s="57"/>
      <c r="I20" s="57"/>
      <c r="J20" s="57"/>
      <c r="K20" s="58"/>
      <c r="L20" s="58"/>
      <c r="M20" s="58"/>
      <c r="N20" s="32"/>
      <c r="O20" s="32"/>
    </row>
    <row r="21" spans="2:15" s="45" customFormat="1" ht="19.5" customHeight="1">
      <c r="B21" s="71"/>
      <c r="C21" s="139" t="s">
        <v>47</v>
      </c>
      <c r="D21" s="77"/>
      <c r="E21" s="109" t="s">
        <v>303</v>
      </c>
      <c r="F21" s="57"/>
      <c r="G21" s="57"/>
      <c r="H21" s="57"/>
      <c r="I21" s="57"/>
      <c r="J21" s="57"/>
      <c r="K21" s="58"/>
      <c r="L21" s="58"/>
      <c r="M21" s="58"/>
      <c r="N21" s="32"/>
      <c r="O21" s="32"/>
    </row>
    <row r="22" spans="2:15" s="45" customFormat="1" ht="7.5" customHeight="1">
      <c r="B22" s="32"/>
      <c r="C22" s="32"/>
      <c r="D22" s="64"/>
      <c r="E22" s="32"/>
      <c r="F22" s="32"/>
      <c r="G22" s="32"/>
      <c r="H22" s="32"/>
      <c r="I22" s="32"/>
      <c r="J22" s="32"/>
      <c r="K22" s="32"/>
      <c r="L22" s="32"/>
      <c r="M22" s="32"/>
      <c r="N22" s="32"/>
      <c r="O22" s="32"/>
    </row>
    <row r="23" spans="2:15" s="45" customFormat="1" ht="9.75" customHeight="1">
      <c r="B23" s="32"/>
      <c r="C23" s="32"/>
      <c r="D23" s="32"/>
      <c r="E23" s="32"/>
      <c r="F23" s="32"/>
      <c r="G23" s="32"/>
      <c r="H23" s="32"/>
      <c r="I23" s="32"/>
      <c r="J23" s="32"/>
      <c r="K23" s="32"/>
      <c r="L23" s="32"/>
      <c r="M23" s="32"/>
      <c r="N23" s="32"/>
      <c r="O23" s="32"/>
    </row>
    <row r="24" spans="2:15" s="45" customFormat="1" ht="19.5" customHeight="1">
      <c r="B24" s="17" t="s">
        <v>53</v>
      </c>
      <c r="C24" s="17"/>
      <c r="D24" s="17"/>
      <c r="E24" s="17"/>
      <c r="F24" s="32"/>
      <c r="G24" s="32"/>
      <c r="H24" s="32"/>
      <c r="I24" s="32"/>
      <c r="J24" s="32"/>
      <c r="K24" s="32"/>
      <c r="L24" s="32"/>
      <c r="M24" s="32"/>
      <c r="N24" s="32"/>
      <c r="O24" s="32"/>
    </row>
    <row r="25" spans="2:15" s="45" customFormat="1" ht="19.5" customHeight="1">
      <c r="B25" s="43"/>
      <c r="C25" s="43"/>
      <c r="D25" s="43"/>
      <c r="E25" s="43"/>
      <c r="F25" s="43"/>
      <c r="G25" s="43"/>
      <c r="H25" s="43"/>
      <c r="I25" s="43"/>
      <c r="J25" s="43"/>
      <c r="K25" s="43"/>
      <c r="L25" s="43"/>
      <c r="M25" s="43"/>
      <c r="N25" s="43"/>
      <c r="O25" s="32"/>
    </row>
    <row r="26" spans="2:15" s="45" customFormat="1" ht="19.5" customHeight="1">
      <c r="B26" s="43"/>
      <c r="C26" s="43"/>
      <c r="D26" s="43"/>
      <c r="E26" s="43"/>
      <c r="F26" s="43"/>
      <c r="G26" s="43"/>
      <c r="H26" s="43"/>
      <c r="I26" s="43"/>
      <c r="J26" s="43"/>
      <c r="K26" s="43"/>
      <c r="L26" s="43"/>
      <c r="M26" s="43"/>
      <c r="N26" s="43"/>
      <c r="O26" s="32"/>
    </row>
    <row r="27" spans="2:15" s="45" customFormat="1" ht="19.5" customHeight="1">
      <c r="B27" s="43"/>
      <c r="C27" s="43"/>
      <c r="D27" s="43"/>
      <c r="E27" s="43"/>
      <c r="F27" s="43"/>
      <c r="G27" s="43"/>
      <c r="H27" s="43"/>
      <c r="I27" s="43"/>
      <c r="J27" s="43"/>
      <c r="K27" s="43"/>
      <c r="L27" s="43"/>
      <c r="M27" s="43"/>
      <c r="N27" s="43"/>
      <c r="O27" s="32"/>
    </row>
    <row r="28" spans="2:15" ht="19.5" customHeight="1">
      <c r="B28" s="161"/>
      <c r="C28" s="161"/>
      <c r="D28" s="161"/>
      <c r="E28" s="161"/>
      <c r="F28" s="161"/>
      <c r="G28" s="161"/>
      <c r="H28" s="161"/>
      <c r="I28" s="161"/>
      <c r="J28" s="161"/>
      <c r="K28" s="161"/>
      <c r="L28" s="161"/>
      <c r="M28" s="161"/>
      <c r="N28" s="161"/>
      <c r="O28" s="44"/>
    </row>
    <row r="29" spans="2:15" ht="19.5" customHeight="1">
      <c r="B29" s="161"/>
      <c r="C29" s="161"/>
      <c r="D29" s="161"/>
      <c r="E29" s="161"/>
      <c r="F29" s="161"/>
      <c r="G29" s="161"/>
      <c r="H29" s="161"/>
      <c r="I29" s="161"/>
      <c r="J29" s="161"/>
      <c r="K29" s="161"/>
      <c r="L29" s="161"/>
      <c r="M29" s="161"/>
      <c r="N29" s="161"/>
      <c r="O29" s="44"/>
    </row>
    <row r="30" spans="2:15" ht="19.5" customHeight="1">
      <c r="B30" s="161"/>
      <c r="C30" s="161"/>
      <c r="D30" s="161"/>
      <c r="E30" s="161"/>
      <c r="F30" s="161"/>
      <c r="G30" s="161"/>
      <c r="H30" s="161"/>
      <c r="I30" s="161"/>
      <c r="J30" s="161"/>
      <c r="K30" s="161"/>
      <c r="L30" s="161"/>
      <c r="M30" s="161"/>
      <c r="N30" s="161"/>
      <c r="O30" s="44"/>
    </row>
    <row r="31" spans="2:15" ht="19.5" customHeight="1">
      <c r="B31" s="161"/>
      <c r="C31" s="161"/>
      <c r="D31" s="161"/>
      <c r="E31" s="161"/>
      <c r="F31" s="161"/>
      <c r="G31" s="161"/>
      <c r="H31" s="161"/>
      <c r="I31" s="161"/>
      <c r="J31" s="161"/>
      <c r="K31" s="161"/>
      <c r="L31" s="161"/>
      <c r="M31" s="161"/>
      <c r="N31" s="161"/>
      <c r="O31" s="44"/>
    </row>
    <row r="32" spans="2:15" ht="19.5" customHeight="1">
      <c r="B32" s="161"/>
      <c r="C32" s="161"/>
      <c r="D32" s="161"/>
      <c r="E32" s="161"/>
      <c r="F32" s="161"/>
      <c r="G32" s="161"/>
      <c r="H32" s="161"/>
      <c r="I32" s="44"/>
      <c r="O32" s="44"/>
    </row>
    <row r="33" spans="2:9" ht="18.75" customHeight="1">
      <c r="B33" s="161"/>
      <c r="C33" s="161"/>
      <c r="D33" s="161"/>
      <c r="E33" s="161"/>
      <c r="F33" s="161"/>
      <c r="G33" s="161"/>
      <c r="H33" s="161"/>
      <c r="I33" s="44"/>
    </row>
    <row r="34" spans="2:9" ht="18.75" customHeight="1">
      <c r="B34" s="161"/>
      <c r="C34" s="161"/>
      <c r="D34" s="161"/>
      <c r="E34" s="161"/>
      <c r="F34" s="161"/>
      <c r="G34" s="161"/>
      <c r="H34" s="161"/>
      <c r="I34" s="44"/>
    </row>
    <row r="35" spans="2:9" ht="18.75" customHeight="1"/>
  </sheetData>
  <mergeCells count="4">
    <mergeCell ref="B2:M2"/>
    <mergeCell ref="K4:K5"/>
    <mergeCell ref="L4:L5"/>
    <mergeCell ref="M4:M5"/>
  </mergeCells>
  <phoneticPr fontId="1"/>
  <hyperlinks>
    <hyperlink ref="B24" location="はじめに!A1" display="★目的別使用申請様式チャート図に戻る"/>
    <hyperlink ref="B24:E24" location="はじめに!A1" display="★目的別使用申請様式チャート図に戻る"/>
    <hyperlink ref="C7:J7" location="①1.概要!A1" display="１．"/>
    <hyperlink ref="C8:J8" location="'①2.申請事業の目的 '!A1" display="２．"/>
    <hyperlink ref="C9:J9" location="'①3.実施体制 '!A1" display="３．"/>
    <hyperlink ref="B16:E16" location="収益報告!A1" display="別紙２"/>
    <hyperlink ref="C10:E10" location="'⑤4.実施内容(Ｋ)'!A1" display="４．"/>
    <hyperlink ref="C12:E12" location="'⑤5.スケジュール(Ｋ)'!A1" display="５．"/>
    <hyperlink ref="C14:E14" location="'⑤6.成果実績(Ｋ) '!A1" display="６．"/>
    <hyperlink ref="C15:E15" location="'⑤7.経費内訳(Ｋ)'!A1" display="７．"/>
    <hyperlink ref="C6:E6" location="様式⑥年間!A1" display="Ⅰ.事業実施報告書"/>
    <hyperlink ref="C18:E18" location="⑥年間報告書!A1" display="Ⅱ．事業実施交付金報告書"/>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22" max="13" man="1"/>
  </rowBreaks>
  <colBreaks count="1" manualBreakCount="1">
    <brk id="14" max="5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43"/>
  <sheetViews>
    <sheetView view="pageBreakPreview" zoomScaleNormal="100" zoomScaleSheetLayoutView="100" workbookViewId="0"/>
  </sheetViews>
  <sheetFormatPr defaultRowHeight="15.75"/>
  <cols>
    <col min="1" max="1" width="1.625" style="820" customWidth="1"/>
    <col min="2" max="2" width="4.875" style="820" customWidth="1"/>
    <col min="3" max="3" width="10.625" style="820" customWidth="1"/>
    <col min="4" max="4" width="6.875" style="820" customWidth="1"/>
    <col min="5" max="5" width="12" style="820" customWidth="1"/>
    <col min="6" max="6" width="9" style="820" customWidth="1"/>
    <col min="7" max="7" width="11.5" style="820" customWidth="1"/>
    <col min="8" max="8" width="10.625" style="820" customWidth="1"/>
    <col min="9" max="9" width="16.625" style="820" customWidth="1"/>
    <col min="10" max="10" width="9.875" style="820" customWidth="1"/>
    <col min="11" max="11" width="12.75" style="820" customWidth="1"/>
    <col min="12" max="13" width="9.875" style="820" customWidth="1"/>
    <col min="14" max="14" width="9" style="820"/>
    <col min="15" max="15" width="1.625" style="820" customWidth="1"/>
    <col min="16" max="16384" width="9" style="820"/>
  </cols>
  <sheetData>
    <row r="1" spans="2:15" ht="9" customHeight="1"/>
    <row r="2" spans="2:15" ht="19.5" customHeight="1">
      <c r="B2" s="821"/>
      <c r="C2" s="821"/>
      <c r="D2" s="821"/>
      <c r="E2" s="821"/>
      <c r="F2" s="821"/>
      <c r="G2" s="821"/>
      <c r="H2" s="821"/>
      <c r="O2" s="821"/>
    </row>
    <row r="3" spans="2:15" ht="22.5" customHeight="1">
      <c r="L3" s="822" t="s">
        <v>54</v>
      </c>
      <c r="M3" s="822"/>
      <c r="O3" s="821"/>
    </row>
    <row r="4" spans="2:15" ht="22.5" customHeight="1">
      <c r="B4" s="821"/>
      <c r="C4" s="821"/>
      <c r="D4" s="821"/>
      <c r="E4" s="821"/>
      <c r="F4" s="821"/>
      <c r="G4" s="821"/>
      <c r="H4" s="821"/>
      <c r="I4" s="821"/>
      <c r="J4" s="821"/>
      <c r="K4" s="821"/>
      <c r="L4" s="821"/>
      <c r="M4" s="821"/>
      <c r="O4" s="821"/>
    </row>
    <row r="5" spans="2:15" ht="22.5" customHeight="1">
      <c r="B5" s="823" t="s">
        <v>55</v>
      </c>
      <c r="C5" s="821"/>
      <c r="D5" s="821"/>
      <c r="E5" s="821"/>
      <c r="F5" s="821"/>
      <c r="G5" s="821"/>
      <c r="H5" s="821"/>
      <c r="I5" s="821"/>
      <c r="J5" s="821"/>
      <c r="K5" s="821"/>
      <c r="L5" s="821"/>
      <c r="M5" s="821"/>
      <c r="O5" s="821"/>
    </row>
    <row r="6" spans="2:15" ht="22.5" customHeight="1">
      <c r="B6" s="821"/>
      <c r="C6" s="821"/>
      <c r="D6" s="821"/>
      <c r="E6" s="821"/>
      <c r="F6" s="821"/>
      <c r="G6" s="821"/>
      <c r="H6" s="821"/>
      <c r="I6" s="821"/>
      <c r="J6" s="821"/>
      <c r="K6" s="821"/>
      <c r="L6" s="821"/>
      <c r="M6" s="821"/>
      <c r="O6" s="821"/>
    </row>
    <row r="7" spans="2:15" ht="22.5" customHeight="1">
      <c r="B7" s="821"/>
      <c r="C7" s="821"/>
      <c r="D7" s="821"/>
      <c r="E7" s="821"/>
      <c r="F7" s="821"/>
      <c r="G7" s="821"/>
      <c r="H7" s="821"/>
      <c r="I7" s="821"/>
      <c r="J7" s="821"/>
      <c r="K7" s="821"/>
      <c r="L7" s="821"/>
      <c r="M7" s="821"/>
      <c r="O7" s="821"/>
    </row>
    <row r="8" spans="2:15" ht="22.5" customHeight="1">
      <c r="B8" s="821"/>
      <c r="C8" s="821"/>
      <c r="D8" s="821"/>
      <c r="E8" s="821"/>
      <c r="F8" s="821"/>
      <c r="G8" s="821"/>
      <c r="I8" s="824" t="s">
        <v>304</v>
      </c>
      <c r="J8" s="832" t="str">
        <f>IF(様式①申請!J8="","",様式①申請!J8)</f>
        <v/>
      </c>
      <c r="K8" s="832"/>
      <c r="L8" s="832"/>
      <c r="M8" s="832"/>
      <c r="N8" s="832"/>
      <c r="O8" s="821"/>
    </row>
    <row r="9" spans="2:15" ht="28.5" customHeight="1">
      <c r="B9" s="821"/>
      <c r="C9" s="821"/>
      <c r="D9" s="821"/>
      <c r="E9" s="821"/>
      <c r="F9" s="821"/>
      <c r="G9" s="821"/>
      <c r="I9" s="824" t="s">
        <v>57</v>
      </c>
      <c r="J9" s="833" t="str">
        <f>IF(様式①申請!J9="","",様式①申請!J9)</f>
        <v/>
      </c>
      <c r="K9" s="833"/>
      <c r="L9" s="833"/>
      <c r="M9" s="833"/>
      <c r="N9" s="833"/>
      <c r="O9" s="821"/>
    </row>
    <row r="10" spans="2:15" ht="22.5" customHeight="1">
      <c r="O10" s="821"/>
    </row>
    <row r="11" spans="2:15" ht="22.5" customHeight="1">
      <c r="C11" s="821"/>
      <c r="D11" s="821"/>
      <c r="E11" s="821"/>
      <c r="F11" s="821"/>
      <c r="G11" s="821"/>
      <c r="H11" s="821"/>
      <c r="I11" s="821"/>
      <c r="J11" s="821"/>
      <c r="K11" s="821"/>
      <c r="L11" s="821"/>
      <c r="M11" s="821"/>
      <c r="O11" s="821"/>
    </row>
    <row r="12" spans="2:15" ht="22.5" customHeight="1">
      <c r="B12" s="821"/>
      <c r="E12" s="827" t="s">
        <v>305</v>
      </c>
      <c r="F12" s="821"/>
      <c r="G12" s="821"/>
      <c r="H12" s="821"/>
      <c r="I12" s="821"/>
      <c r="J12" s="821"/>
      <c r="K12" s="821"/>
      <c r="L12" s="821"/>
      <c r="M12" s="821"/>
      <c r="O12" s="821"/>
    </row>
    <row r="13" spans="2:15" ht="22.5" customHeight="1">
      <c r="B13" s="821"/>
      <c r="C13" s="821"/>
      <c r="E13" s="821"/>
      <c r="F13" s="821"/>
      <c r="G13" s="821"/>
      <c r="H13" s="821"/>
      <c r="I13" s="821"/>
      <c r="J13" s="821"/>
      <c r="K13" s="821"/>
      <c r="L13" s="821"/>
      <c r="M13" s="821"/>
      <c r="O13" s="821"/>
    </row>
    <row r="14" spans="2:15" ht="22.5" customHeight="1">
      <c r="B14" s="821"/>
      <c r="C14" s="821"/>
      <c r="E14" s="821"/>
      <c r="F14" s="821"/>
      <c r="G14" s="821"/>
      <c r="H14" s="821"/>
      <c r="I14" s="821"/>
      <c r="J14" s="821"/>
      <c r="K14" s="821"/>
      <c r="L14" s="821"/>
      <c r="M14" s="821"/>
      <c r="O14" s="821"/>
    </row>
    <row r="15" spans="2:15" ht="22.5" customHeight="1">
      <c r="B15" s="821"/>
      <c r="E15" s="821"/>
      <c r="F15" s="821"/>
      <c r="G15" s="821"/>
      <c r="H15" s="821"/>
      <c r="I15" s="821"/>
      <c r="J15" s="821"/>
      <c r="K15" s="821"/>
      <c r="L15" s="821"/>
      <c r="M15" s="821"/>
      <c r="O15" s="821"/>
    </row>
    <row r="16" spans="2:15" ht="22.5" customHeight="1">
      <c r="B16" s="821"/>
      <c r="C16" s="821"/>
      <c r="E16" s="828" t="s">
        <v>59</v>
      </c>
      <c r="F16" s="829"/>
      <c r="G16" s="829"/>
      <c r="H16" s="829"/>
      <c r="I16" s="829"/>
      <c r="J16" s="821"/>
      <c r="K16" s="821"/>
      <c r="L16" s="821"/>
      <c r="M16" s="821"/>
      <c r="O16" s="821"/>
    </row>
    <row r="17" spans="2:15" ht="22.5" customHeight="1">
      <c r="B17" s="821"/>
      <c r="C17" s="821"/>
      <c r="E17" s="821"/>
      <c r="F17" s="821"/>
      <c r="G17" s="821"/>
      <c r="H17" s="821"/>
      <c r="I17" s="821"/>
      <c r="J17" s="821"/>
      <c r="K17" s="821"/>
      <c r="L17" s="821"/>
      <c r="M17" s="821"/>
      <c r="O17" s="821"/>
    </row>
    <row r="18" spans="2:15" ht="22.5" customHeight="1">
      <c r="B18" s="821"/>
      <c r="C18" s="821"/>
      <c r="D18" s="821"/>
      <c r="E18" s="821"/>
      <c r="F18" s="821"/>
      <c r="G18" s="821"/>
      <c r="H18" s="821"/>
      <c r="I18" s="821"/>
      <c r="J18" s="821"/>
      <c r="K18" s="821"/>
      <c r="L18" s="821"/>
      <c r="M18" s="821"/>
      <c r="O18" s="821"/>
    </row>
    <row r="19" spans="2:15" ht="22.5" customHeight="1">
      <c r="B19" s="821"/>
      <c r="C19" s="821"/>
      <c r="D19" s="821"/>
      <c r="E19" s="830"/>
      <c r="F19" s="830"/>
      <c r="G19" s="830"/>
      <c r="H19" s="830"/>
      <c r="I19" s="830"/>
      <c r="J19" s="830"/>
      <c r="K19" s="830"/>
      <c r="L19" s="830"/>
      <c r="M19" s="830"/>
      <c r="N19" s="830"/>
      <c r="O19" s="821"/>
    </row>
    <row r="20" spans="2:15" ht="22.5" customHeight="1">
      <c r="B20" s="821"/>
      <c r="C20" s="821"/>
      <c r="D20" s="821"/>
      <c r="E20" s="830"/>
      <c r="F20" s="830"/>
      <c r="G20" s="830"/>
      <c r="H20" s="830"/>
      <c r="I20" s="830"/>
      <c r="J20" s="830"/>
      <c r="K20" s="830"/>
      <c r="L20" s="830"/>
      <c r="M20" s="830"/>
      <c r="N20" s="830"/>
      <c r="O20" s="821"/>
    </row>
    <row r="21" spans="2:15" ht="22.5" customHeight="1">
      <c r="B21" s="821"/>
      <c r="C21" s="821"/>
      <c r="D21" s="821"/>
      <c r="E21" s="830"/>
      <c r="F21" s="830"/>
      <c r="G21" s="830"/>
      <c r="H21" s="830"/>
      <c r="I21" s="830"/>
      <c r="J21" s="830"/>
      <c r="K21" s="830"/>
      <c r="L21" s="830"/>
      <c r="M21" s="830"/>
      <c r="N21" s="830"/>
      <c r="O21" s="821"/>
    </row>
    <row r="22" spans="2:15" ht="22.5" customHeight="1">
      <c r="B22" s="821"/>
      <c r="C22" s="821"/>
      <c r="D22" s="821"/>
      <c r="E22" s="830"/>
      <c r="F22" s="830"/>
      <c r="G22" s="830"/>
      <c r="H22" s="830"/>
      <c r="I22" s="830"/>
      <c r="J22" s="830"/>
      <c r="K22" s="830"/>
      <c r="L22" s="830"/>
      <c r="M22" s="830"/>
      <c r="N22" s="830"/>
      <c r="O22" s="821"/>
    </row>
    <row r="23" spans="2:15" ht="22.5" customHeight="1">
      <c r="B23" s="821"/>
      <c r="C23" s="821"/>
      <c r="D23" s="821"/>
      <c r="E23" s="821"/>
      <c r="F23" s="821"/>
      <c r="G23" s="821"/>
      <c r="H23" s="821"/>
      <c r="I23" s="821"/>
      <c r="J23" s="821"/>
      <c r="K23" s="821"/>
      <c r="L23" s="821"/>
      <c r="M23" s="821"/>
      <c r="N23" s="821"/>
      <c r="O23" s="821"/>
    </row>
    <row r="24" spans="2:15" ht="22.5" customHeight="1">
      <c r="B24" s="821"/>
      <c r="C24" s="821"/>
      <c r="D24" s="821"/>
      <c r="E24" s="821"/>
      <c r="F24" s="821"/>
      <c r="G24" s="821"/>
      <c r="H24" s="821"/>
      <c r="I24" s="821"/>
      <c r="J24" s="821"/>
      <c r="K24" s="821"/>
      <c r="L24" s="821"/>
      <c r="M24" s="821"/>
      <c r="N24" s="821"/>
      <c r="O24" s="821"/>
    </row>
    <row r="25" spans="2:15" ht="22.5" customHeight="1">
      <c r="B25" s="821"/>
      <c r="C25" s="821"/>
      <c r="D25" s="821"/>
      <c r="E25" s="821"/>
      <c r="F25" s="821"/>
      <c r="G25" s="821"/>
      <c r="H25" s="821"/>
      <c r="I25" s="821"/>
      <c r="J25" s="821"/>
      <c r="K25" s="821"/>
      <c r="L25" s="821"/>
      <c r="M25" s="821"/>
      <c r="N25" s="821"/>
      <c r="O25" s="821"/>
    </row>
    <row r="26" spans="2:15" ht="11.25" customHeight="1">
      <c r="B26" s="821"/>
      <c r="C26" s="821"/>
      <c r="D26" s="821"/>
      <c r="E26" s="821"/>
      <c r="F26" s="821"/>
      <c r="G26" s="821"/>
      <c r="H26" s="821"/>
      <c r="I26" s="821"/>
      <c r="J26" s="821"/>
      <c r="K26" s="821"/>
      <c r="L26" s="821"/>
      <c r="M26" s="821"/>
      <c r="O26" s="821"/>
    </row>
    <row r="27" spans="2:15" ht="8.25" customHeight="1">
      <c r="B27" s="821"/>
      <c r="C27" s="821"/>
      <c r="D27" s="821"/>
      <c r="E27" s="821"/>
      <c r="F27" s="821"/>
      <c r="G27" s="821"/>
      <c r="H27" s="821"/>
      <c r="I27" s="821"/>
      <c r="J27" s="821"/>
      <c r="K27" s="821"/>
      <c r="L27" s="821"/>
      <c r="M27" s="821"/>
      <c r="O27" s="821"/>
    </row>
    <row r="28" spans="2:15" ht="19.5" customHeight="1">
      <c r="B28" s="821"/>
      <c r="C28" s="821"/>
      <c r="D28" s="821"/>
      <c r="E28" s="821"/>
      <c r="F28" s="821"/>
      <c r="G28" s="821"/>
      <c r="H28" s="821"/>
      <c r="I28" s="821"/>
      <c r="J28" s="821"/>
      <c r="K28" s="821"/>
      <c r="L28" s="821"/>
      <c r="M28" s="821"/>
      <c r="O28" s="821"/>
    </row>
    <row r="29" spans="2:15" ht="19.5" customHeight="1">
      <c r="B29" s="821"/>
      <c r="C29" s="821"/>
      <c r="D29" s="821"/>
      <c r="E29" s="821"/>
      <c r="F29" s="821"/>
      <c r="G29" s="821"/>
      <c r="H29" s="821"/>
      <c r="I29" s="821"/>
      <c r="J29" s="821"/>
      <c r="K29" s="821"/>
      <c r="L29" s="821"/>
      <c r="M29" s="821"/>
      <c r="O29" s="821"/>
    </row>
    <row r="30" spans="2:15" ht="19.5" customHeight="1">
      <c r="C30" s="821"/>
      <c r="D30" s="821"/>
      <c r="E30" s="821"/>
      <c r="F30" s="821"/>
      <c r="G30" s="821"/>
      <c r="H30" s="821"/>
      <c r="I30" s="821"/>
      <c r="J30" s="821"/>
      <c r="K30" s="821"/>
      <c r="L30" s="821"/>
      <c r="M30" s="821"/>
      <c r="O30" s="821"/>
    </row>
    <row r="31" spans="2:15" ht="19.5" customHeight="1">
      <c r="B31" s="821"/>
      <c r="C31" s="821"/>
      <c r="D31" s="821"/>
      <c r="E31" s="821"/>
      <c r="F31" s="821"/>
      <c r="G31" s="821"/>
      <c r="H31" s="821"/>
      <c r="I31" s="821"/>
      <c r="J31" s="821"/>
      <c r="K31" s="821"/>
      <c r="L31" s="821"/>
      <c r="M31" s="821"/>
      <c r="O31" s="821"/>
    </row>
    <row r="32" spans="2:15" ht="19.5" customHeight="1">
      <c r="B32" s="821"/>
      <c r="C32" s="821"/>
      <c r="D32" s="821"/>
      <c r="E32" s="821"/>
      <c r="F32" s="821"/>
      <c r="G32" s="821"/>
      <c r="H32" s="821"/>
      <c r="I32" s="821"/>
      <c r="J32" s="821"/>
      <c r="K32" s="821"/>
      <c r="L32" s="821"/>
      <c r="M32" s="821"/>
      <c r="O32" s="821"/>
    </row>
    <row r="33" spans="2:15" ht="19.5" customHeight="1">
      <c r="B33" s="831"/>
      <c r="C33" s="831"/>
      <c r="D33" s="831"/>
      <c r="E33" s="831"/>
      <c r="F33" s="831"/>
      <c r="G33" s="831"/>
      <c r="H33" s="831"/>
      <c r="I33" s="831"/>
      <c r="J33" s="831"/>
      <c r="K33" s="831"/>
      <c r="L33" s="831"/>
      <c r="M33" s="831"/>
      <c r="O33" s="821"/>
    </row>
    <row r="34" spans="2:15" ht="19.5" customHeight="1">
      <c r="B34" s="831"/>
      <c r="C34" s="831"/>
      <c r="D34" s="831"/>
      <c r="E34" s="831"/>
      <c r="F34" s="831"/>
      <c r="G34" s="831"/>
      <c r="H34" s="831"/>
      <c r="I34" s="831"/>
      <c r="J34" s="831"/>
      <c r="K34" s="831"/>
      <c r="L34" s="831"/>
      <c r="M34" s="831"/>
      <c r="O34" s="821"/>
    </row>
    <row r="35" spans="2:15" ht="19.5" customHeight="1">
      <c r="B35" s="831"/>
      <c r="C35" s="831"/>
      <c r="D35" s="831"/>
      <c r="E35" s="831"/>
      <c r="F35" s="831"/>
      <c r="G35" s="831"/>
      <c r="H35" s="831"/>
      <c r="I35" s="831"/>
      <c r="J35" s="831"/>
      <c r="K35" s="831"/>
      <c r="L35" s="831"/>
      <c r="M35" s="831"/>
      <c r="O35" s="821"/>
    </row>
    <row r="36" spans="2:15" ht="19.5" customHeight="1">
      <c r="B36" s="831"/>
      <c r="C36" s="831"/>
      <c r="D36" s="831"/>
      <c r="E36" s="831"/>
      <c r="F36" s="831"/>
      <c r="G36" s="831"/>
      <c r="H36" s="831"/>
      <c r="I36" s="831"/>
      <c r="J36" s="831"/>
      <c r="K36" s="831"/>
      <c r="L36" s="831"/>
      <c r="M36" s="831"/>
      <c r="O36" s="821"/>
    </row>
    <row r="37" spans="2:15" ht="19.5" customHeight="1">
      <c r="B37" s="831"/>
      <c r="C37" s="831"/>
      <c r="D37" s="831"/>
      <c r="E37" s="831"/>
      <c r="F37" s="831"/>
      <c r="G37" s="831"/>
      <c r="H37" s="831"/>
      <c r="I37" s="831"/>
      <c r="J37" s="831"/>
      <c r="K37" s="831"/>
      <c r="L37" s="831"/>
      <c r="M37" s="831"/>
      <c r="O37" s="821"/>
    </row>
    <row r="38" spans="2:15" ht="19.5" customHeight="1">
      <c r="B38" s="831"/>
      <c r="C38" s="831"/>
      <c r="D38" s="831"/>
      <c r="E38" s="831"/>
      <c r="F38" s="831"/>
      <c r="G38" s="831"/>
      <c r="H38" s="831"/>
      <c r="I38" s="831"/>
      <c r="J38" s="831"/>
      <c r="K38" s="831"/>
      <c r="L38" s="831"/>
      <c r="M38" s="831"/>
      <c r="O38" s="821"/>
    </row>
    <row r="39" spans="2:15" ht="19.5" customHeight="1">
      <c r="B39" s="831"/>
      <c r="C39" s="831"/>
      <c r="D39" s="831"/>
      <c r="E39" s="831"/>
      <c r="F39" s="831"/>
      <c r="G39" s="831"/>
      <c r="H39" s="831"/>
      <c r="I39" s="831"/>
      <c r="J39" s="831"/>
      <c r="K39" s="831"/>
      <c r="L39" s="831"/>
      <c r="M39" s="831"/>
      <c r="O39" s="821"/>
    </row>
    <row r="40" spans="2:15" ht="19.5" customHeight="1">
      <c r="B40" s="831"/>
      <c r="C40" s="831"/>
      <c r="D40" s="831"/>
      <c r="E40" s="831"/>
      <c r="F40" s="831"/>
      <c r="G40" s="831"/>
      <c r="H40" s="831"/>
      <c r="I40" s="831"/>
      <c r="J40" s="821"/>
      <c r="O40" s="821"/>
    </row>
    <row r="41" spans="2:15" ht="18.75" customHeight="1">
      <c r="B41" s="831"/>
      <c r="C41" s="831"/>
      <c r="D41" s="831"/>
      <c r="E41" s="831"/>
      <c r="F41" s="831"/>
      <c r="G41" s="831"/>
      <c r="H41" s="831"/>
      <c r="I41" s="831"/>
      <c r="J41" s="821"/>
    </row>
    <row r="42" spans="2:15" ht="18.75" customHeight="1">
      <c r="B42" s="831"/>
      <c r="C42" s="831"/>
      <c r="D42" s="831"/>
      <c r="E42" s="831"/>
      <c r="F42" s="831"/>
      <c r="G42" s="831"/>
      <c r="H42" s="831"/>
      <c r="I42" s="831"/>
      <c r="J42" s="821"/>
    </row>
    <row r="43" spans="2:15" ht="18.75" customHeight="1"/>
  </sheetData>
  <sheetProtection algorithmName="SHA-512" hashValue="p98lpv3tpO8Ce/s2WEBuDyxuZVcmpCv3ldQMd09C7za1gI9jTVVICEyombEPv9b4vVpBedn2FFwpNrGOzQy4Fw==" saltValue="BwyVHOD4Mt204P3OdAin/A==" spinCount="100000" sheet="1" scenarios="1" formatCells="0" formatColumns="0" formatRows="0"/>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5"/>
  <sheetViews>
    <sheetView showWhiteSpace="0" view="pageBreakPreview" zoomScaleNormal="100" zoomScaleSheetLayoutView="100" workbookViewId="0"/>
  </sheetViews>
  <sheetFormatPr defaultColWidth="9" defaultRowHeight="13.5"/>
  <cols>
    <col min="1" max="1" width="1.625" style="344" customWidth="1"/>
    <col min="2" max="2" width="5.125" style="344" customWidth="1"/>
    <col min="3" max="3" width="31.625" style="344" customWidth="1"/>
    <col min="4" max="4" width="10.125" style="344" customWidth="1"/>
    <col min="5" max="5" width="16.75" style="344" customWidth="1"/>
    <col min="6" max="9" width="11.125" style="344" customWidth="1"/>
    <col min="10" max="10" width="18.75" style="344" customWidth="1"/>
    <col min="11" max="11" width="1.625" style="344" customWidth="1"/>
    <col min="12" max="16384" width="9" style="344"/>
  </cols>
  <sheetData>
    <row r="1" spans="2:13" ht="8.25" customHeight="1"/>
    <row r="2" spans="2:13" ht="16.5" customHeight="1" thickBot="1">
      <c r="B2" s="345" t="s">
        <v>306</v>
      </c>
    </row>
    <row r="3" spans="2:13" ht="19.5" customHeight="1">
      <c r="B3" s="420" t="s">
        <v>92</v>
      </c>
      <c r="C3" s="834" t="s">
        <v>93</v>
      </c>
      <c r="D3" s="835" t="s">
        <v>307</v>
      </c>
      <c r="E3" s="348" t="s">
        <v>94</v>
      </c>
      <c r="F3" s="834" t="s">
        <v>95</v>
      </c>
      <c r="G3" s="834"/>
      <c r="H3" s="834"/>
      <c r="I3" s="834"/>
      <c r="J3" s="836"/>
    </row>
    <row r="4" spans="2:13" ht="19.5" customHeight="1">
      <c r="B4" s="837"/>
      <c r="C4" s="838"/>
      <c r="D4" s="839"/>
      <c r="E4" s="840"/>
      <c r="F4" s="838"/>
      <c r="G4" s="838"/>
      <c r="H4" s="838"/>
      <c r="I4" s="838"/>
      <c r="J4" s="841"/>
    </row>
    <row r="5" spans="2:13" ht="57" customHeight="1">
      <c r="B5" s="356" t="s">
        <v>96</v>
      </c>
      <c r="C5" s="357" t="s">
        <v>97</v>
      </c>
      <c r="D5" s="848" t="str">
        <f>IF('⑦1.事業内容変更(Ｋ)'!D6="変更","変更","")</f>
        <v/>
      </c>
      <c r="E5" s="849" t="str">
        <f>IF('⑦1.事業内容変更(Ｋ)'!D6="変更",'⑦1.事業内容変更(Ｋ)'!E6,IF('⑦1.事業内容変更(Ｋ)'!D6="選択",'⑦1.事業内容変更(Ｋ)'!E5,""))</f>
        <v/>
      </c>
      <c r="F5" s="360"/>
      <c r="G5" s="361"/>
      <c r="H5" s="361"/>
      <c r="I5" s="361"/>
      <c r="J5" s="362"/>
      <c r="L5" s="363" t="s">
        <v>98</v>
      </c>
      <c r="M5" s="364"/>
    </row>
    <row r="6" spans="2:13" ht="57" customHeight="1">
      <c r="B6" s="356"/>
      <c r="C6" s="357"/>
      <c r="D6" s="848" t="str">
        <f>IF('⑦1.事業内容変更(Ｋ)'!D8="変更","変更","")</f>
        <v/>
      </c>
      <c r="E6" s="387" t="str">
        <f>IF('⑦1.事業内容変更(Ｋ)'!D8="変更",'⑦1.事業内容変更(Ｋ)'!E8,IF('⑦1.事業内容変更(Ｋ)'!D8="選択",'⑦1.事業内容変更(Ｋ)'!E7,""))</f>
        <v/>
      </c>
      <c r="F6" s="367"/>
      <c r="G6" s="368"/>
      <c r="H6" s="368"/>
      <c r="I6" s="368"/>
      <c r="J6" s="369"/>
      <c r="M6" s="364"/>
    </row>
    <row r="7" spans="2:13" ht="57" customHeight="1">
      <c r="B7" s="356"/>
      <c r="C7" s="357"/>
      <c r="D7" s="848" t="str">
        <f>IF('⑦1.事業内容変更(Ｋ)'!D10="変更","変更","")</f>
        <v/>
      </c>
      <c r="E7" s="387" t="str">
        <f>IF('⑦1.事業内容変更(Ｋ)'!D10="変更",'⑦1.事業内容変更(Ｋ)'!E10,IF('⑦1.事業内容変更(Ｋ)'!D10="選択",'⑦1.事業内容変更(Ｋ)'!E9,""))</f>
        <v/>
      </c>
      <c r="F7" s="367"/>
      <c r="G7" s="368"/>
      <c r="H7" s="368"/>
      <c r="I7" s="368"/>
      <c r="J7" s="369"/>
      <c r="M7" s="364"/>
    </row>
    <row r="8" spans="2:13" ht="57" customHeight="1" thickBot="1">
      <c r="B8" s="370"/>
      <c r="C8" s="371"/>
      <c r="D8" s="850" t="str">
        <f>IF('⑦1.事業内容変更(Ｋ)'!D12="変更","変更","")</f>
        <v/>
      </c>
      <c r="E8" s="851" t="str">
        <f>IF('⑦1.事業内容変更(Ｋ)'!D12="変更",'⑦1.事業内容変更(Ｋ)'!E12,IF('⑦1.事業内容変更(Ｋ)'!D12="選択",'⑦1.事業内容変更(Ｋ)'!E11,""))</f>
        <v/>
      </c>
      <c r="F8" s="842"/>
      <c r="G8" s="843"/>
      <c r="H8" s="843"/>
      <c r="I8" s="843"/>
      <c r="J8" s="844"/>
      <c r="M8" s="364"/>
    </row>
    <row r="9" spans="2:13" ht="57" customHeight="1">
      <c r="B9" s="377" t="s">
        <v>99</v>
      </c>
      <c r="C9" s="378" t="s">
        <v>100</v>
      </c>
      <c r="D9" s="852" t="str">
        <f>IF(D5="","",D5)</f>
        <v/>
      </c>
      <c r="E9" s="386" t="str">
        <f>IF(E5="","",E5)</f>
        <v/>
      </c>
      <c r="F9" s="380"/>
      <c r="G9" s="381"/>
      <c r="H9" s="381"/>
      <c r="I9" s="381"/>
      <c r="J9" s="382"/>
    </row>
    <row r="10" spans="2:13" ht="57" customHeight="1">
      <c r="B10" s="356"/>
      <c r="C10" s="357"/>
      <c r="D10" s="848" t="str">
        <f t="shared" ref="D10:D12" si="0">IF(D6="","",D6)</f>
        <v/>
      </c>
      <c r="E10" s="387" t="str">
        <f t="shared" ref="E10:E12" si="1">IF(E6="","",E6)</f>
        <v/>
      </c>
      <c r="F10" s="367"/>
      <c r="G10" s="368"/>
      <c r="H10" s="368"/>
      <c r="I10" s="368"/>
      <c r="J10" s="369"/>
      <c r="M10" s="364"/>
    </row>
    <row r="11" spans="2:13" ht="57" customHeight="1">
      <c r="B11" s="356"/>
      <c r="C11" s="357"/>
      <c r="D11" s="848" t="str">
        <f t="shared" si="0"/>
        <v/>
      </c>
      <c r="E11" s="387" t="str">
        <f t="shared" si="1"/>
        <v/>
      </c>
      <c r="F11" s="367"/>
      <c r="G11" s="368"/>
      <c r="H11" s="368"/>
      <c r="I11" s="368"/>
      <c r="J11" s="369"/>
      <c r="M11" s="364"/>
    </row>
    <row r="12" spans="2:13" ht="57" customHeight="1" thickBot="1">
      <c r="B12" s="370"/>
      <c r="C12" s="371"/>
      <c r="D12" s="850" t="str">
        <f t="shared" si="0"/>
        <v/>
      </c>
      <c r="E12" s="388" t="str">
        <f t="shared" si="1"/>
        <v/>
      </c>
      <c r="F12" s="374"/>
      <c r="G12" s="375"/>
      <c r="H12" s="375"/>
      <c r="I12" s="375"/>
      <c r="J12" s="376"/>
      <c r="M12" s="364"/>
    </row>
    <row r="13" spans="2:13" ht="57" customHeight="1">
      <c r="B13" s="377" t="s">
        <v>101</v>
      </c>
      <c r="C13" s="378" t="s">
        <v>102</v>
      </c>
      <c r="D13" s="852" t="str">
        <f>IF(D5="","",D5)</f>
        <v/>
      </c>
      <c r="E13" s="386" t="str">
        <f>IF(E5="","",E5)</f>
        <v/>
      </c>
      <c r="F13" s="380"/>
      <c r="G13" s="381"/>
      <c r="H13" s="381"/>
      <c r="I13" s="381"/>
      <c r="J13" s="382"/>
    </row>
    <row r="14" spans="2:13" ht="57" customHeight="1">
      <c r="B14" s="356"/>
      <c r="C14" s="357"/>
      <c r="D14" s="848" t="str">
        <f t="shared" ref="D14:D16" si="2">IF(D6="","",D6)</f>
        <v/>
      </c>
      <c r="E14" s="387" t="str">
        <f>IF(E6="","",E6)</f>
        <v/>
      </c>
      <c r="F14" s="367"/>
      <c r="G14" s="368"/>
      <c r="H14" s="368"/>
      <c r="I14" s="368"/>
      <c r="J14" s="369"/>
      <c r="M14" s="364"/>
    </row>
    <row r="15" spans="2:13" ht="57" customHeight="1">
      <c r="B15" s="356"/>
      <c r="C15" s="357"/>
      <c r="D15" s="848" t="str">
        <f t="shared" si="2"/>
        <v/>
      </c>
      <c r="E15" s="387" t="str">
        <f>IF(E7="","",E7)</f>
        <v/>
      </c>
      <c r="F15" s="367"/>
      <c r="G15" s="368"/>
      <c r="H15" s="368"/>
      <c r="I15" s="368"/>
      <c r="J15" s="369"/>
      <c r="M15" s="364"/>
    </row>
    <row r="16" spans="2:13" ht="57" customHeight="1" thickBot="1">
      <c r="B16" s="370"/>
      <c r="C16" s="371"/>
      <c r="D16" s="850" t="str">
        <f t="shared" si="2"/>
        <v/>
      </c>
      <c r="E16" s="388" t="str">
        <f>IF(E8="","",E8)</f>
        <v/>
      </c>
      <c r="F16" s="374"/>
      <c r="G16" s="375"/>
      <c r="H16" s="375"/>
      <c r="I16" s="375"/>
      <c r="J16" s="376"/>
      <c r="M16" s="364"/>
    </row>
    <row r="17" spans="2:13" ht="57" customHeight="1">
      <c r="B17" s="377" t="s">
        <v>103</v>
      </c>
      <c r="C17" s="378" t="s">
        <v>104</v>
      </c>
      <c r="D17" s="852" t="str">
        <f>IF(D5="","",D5)</f>
        <v/>
      </c>
      <c r="E17" s="853" t="str">
        <f>IF(E5="","",E5)</f>
        <v/>
      </c>
      <c r="F17" s="845"/>
      <c r="G17" s="846"/>
      <c r="H17" s="846"/>
      <c r="I17" s="846"/>
      <c r="J17" s="847"/>
    </row>
    <row r="18" spans="2:13" ht="57" customHeight="1">
      <c r="B18" s="356"/>
      <c r="C18" s="357"/>
      <c r="D18" s="848" t="str">
        <f t="shared" ref="D18:D20" si="3">IF(D6="","",D6)</f>
        <v/>
      </c>
      <c r="E18" s="387" t="str">
        <f>IF(E6="","",E6)</f>
        <v/>
      </c>
      <c r="F18" s="367"/>
      <c r="G18" s="368"/>
      <c r="H18" s="368"/>
      <c r="I18" s="368"/>
      <c r="J18" s="369"/>
      <c r="M18" s="364"/>
    </row>
    <row r="19" spans="2:13" ht="57" customHeight="1">
      <c r="B19" s="356"/>
      <c r="C19" s="357"/>
      <c r="D19" s="848" t="str">
        <f t="shared" si="3"/>
        <v/>
      </c>
      <c r="E19" s="387" t="str">
        <f>IF(E7="","",E7)</f>
        <v/>
      </c>
      <c r="F19" s="367"/>
      <c r="G19" s="368"/>
      <c r="H19" s="368"/>
      <c r="I19" s="368"/>
      <c r="J19" s="369"/>
      <c r="M19" s="364"/>
    </row>
    <row r="20" spans="2:13" ht="57" customHeight="1" thickBot="1">
      <c r="B20" s="370"/>
      <c r="C20" s="371"/>
      <c r="D20" s="850" t="str">
        <f t="shared" si="3"/>
        <v/>
      </c>
      <c r="E20" s="388" t="str">
        <f>IF(E8="","",E8)</f>
        <v/>
      </c>
      <c r="F20" s="374"/>
      <c r="G20" s="375"/>
      <c r="H20" s="375"/>
      <c r="I20" s="375"/>
      <c r="J20" s="376"/>
      <c r="M20" s="364"/>
    </row>
    <row r="22" spans="2:13">
      <c r="B22" s="384" t="s">
        <v>105</v>
      </c>
      <c r="C22" s="385" t="s">
        <v>106</v>
      </c>
    </row>
    <row r="23" spans="2:13">
      <c r="B23" s="384" t="s">
        <v>107</v>
      </c>
      <c r="C23" s="385" t="s">
        <v>108</v>
      </c>
    </row>
    <row r="24" spans="2:13">
      <c r="B24" s="384" t="s">
        <v>109</v>
      </c>
      <c r="C24" s="385" t="s">
        <v>110</v>
      </c>
    </row>
    <row r="25" spans="2:13">
      <c r="B25" s="385"/>
      <c r="C25" s="385" t="s">
        <v>111</v>
      </c>
    </row>
  </sheetData>
  <sheetProtection algorithmName="SHA-512" hashValue="gY09mcITWb8W0q/ubImJN3iv9o472ZPrvL9oE13EGXHuMjIyfsqXJNGccX43odRHeRlbrZ05xliOGEYq+ltlfA==" saltValue="bJoiU/nuHzwjrTRV1AfaJg==" spinCount="100000" sheet="1" scenarios="1" formatCells="0" formatColumns="0" formatRows="0"/>
  <mergeCells count="29">
    <mergeCell ref="F9:J9"/>
    <mergeCell ref="B13:B16"/>
    <mergeCell ref="C13:C16"/>
    <mergeCell ref="F13:J13"/>
    <mergeCell ref="F14:J14"/>
    <mergeCell ref="F15:J15"/>
    <mergeCell ref="F16:J16"/>
    <mergeCell ref="F10:J10"/>
    <mergeCell ref="F11:J11"/>
    <mergeCell ref="F12:J12"/>
    <mergeCell ref="B9:B12"/>
    <mergeCell ref="C9:C12"/>
    <mergeCell ref="B17:B20"/>
    <mergeCell ref="C17:C20"/>
    <mergeCell ref="F17:J17"/>
    <mergeCell ref="F18:J18"/>
    <mergeCell ref="F19:J19"/>
    <mergeCell ref="F20:J20"/>
    <mergeCell ref="B3:B4"/>
    <mergeCell ref="C3:C4"/>
    <mergeCell ref="E3:E4"/>
    <mergeCell ref="F3:J4"/>
    <mergeCell ref="B5:B8"/>
    <mergeCell ref="C5:C8"/>
    <mergeCell ref="F5:J5"/>
    <mergeCell ref="F6:J6"/>
    <mergeCell ref="F7:J7"/>
    <mergeCell ref="F8:J8"/>
    <mergeCell ref="D3:D4"/>
  </mergeCells>
  <phoneticPr fontId="1"/>
  <conditionalFormatting sqref="D5:D20">
    <cfRule type="containsText" dxfId="105" priority="1" operator="containsText" text="変更">
      <formula>NOT(ISERROR(SEARCH("変更",D5)))</formula>
    </cfRule>
  </conditionalFormatting>
  <dataValidations count="3">
    <dataValidation type="whole" operator="lessThan" allowBlank="1" showInputMessage="1" showErrorMessage="1" errorTitle="入力不要です。" error="[キャンセル]をクリックしてください。" sqref="B5:E20">
      <formula1>0</formula1>
    </dataValidation>
    <dataValidation allowBlank="1" showInputMessage="1" showErrorMessage="1" promptTitle="記載の注意点" prompt="活動期間、メンバー構成、どんな活動を行ったか、など具体例を挙げて記載してください。" sqref="F5:J8"/>
    <dataValidation allowBlank="1" showInputMessage="1" showErrorMessage="1" promptTitle="記載の注意点" prompt="1.どこで（方法、ツール）_x000a_2.誰に対し（人数等規模）_x000a_3.何を実施し_x000a_4.どのくらいの成果をあげたか_x000a_これらを具体的に記載してください。" sqref="F9:J20"/>
  </dataValidations>
  <pageMargins left="0.59055118110236227" right="0.39370078740157483" top="0.78740157480314965" bottom="0.35433070866141736" header="0.31496062992125984" footer="0.15748031496062992"/>
  <pageSetup paperSize="9" scale="96" fitToHeight="0" orientation="landscape" r:id="rId1"/>
  <headerFooter>
    <oddHeader>&amp;L様式６（別添１）</oddHeader>
    <oddFooter xml:space="preserve">&amp;C&amp;"ＭＳ Ｐゴシック,標準"&amp;10&amp;P / &amp;N </oddFooter>
  </headerFooter>
  <rowBreaks count="1" manualBreakCount="1">
    <brk id="12" max="10"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Q10"/>
  <sheetViews>
    <sheetView showWhiteSpace="0" view="pageBreakPreview" zoomScaleNormal="100" zoomScaleSheetLayoutView="100" workbookViewId="0"/>
  </sheetViews>
  <sheetFormatPr defaultColWidth="9" defaultRowHeight="13.5"/>
  <cols>
    <col min="1" max="1" width="1.625" style="415" customWidth="1"/>
    <col min="2" max="2" width="5.125" style="415" customWidth="1"/>
    <col min="3" max="3" width="23.125" style="415" customWidth="1"/>
    <col min="4" max="15" width="7.375" style="415" customWidth="1"/>
    <col min="16" max="16" width="1.625" style="415" customWidth="1"/>
    <col min="17" max="16384" width="9" style="415"/>
  </cols>
  <sheetData>
    <row r="1" spans="2:17" ht="9" customHeight="1"/>
    <row r="2" spans="2:17" ht="16.5" customHeight="1" thickBot="1">
      <c r="B2" s="390" t="s">
        <v>112</v>
      </c>
      <c r="C2" s="854"/>
      <c r="D2" s="854"/>
      <c r="E2" s="854"/>
      <c r="F2" s="854"/>
      <c r="G2" s="854"/>
      <c r="H2" s="854"/>
      <c r="I2" s="854"/>
      <c r="J2" s="854"/>
      <c r="K2" s="854"/>
      <c r="L2" s="854"/>
      <c r="M2" s="854"/>
      <c r="N2" s="854"/>
      <c r="O2" s="854"/>
    </row>
    <row r="3" spans="2:17" ht="19.5" customHeight="1">
      <c r="B3" s="855" t="s">
        <v>132</v>
      </c>
      <c r="C3" s="348" t="s">
        <v>114</v>
      </c>
      <c r="D3" s="394" t="s">
        <v>115</v>
      </c>
      <c r="E3" s="394"/>
      <c r="F3" s="394"/>
      <c r="G3" s="394"/>
      <c r="H3" s="394"/>
      <c r="I3" s="394"/>
      <c r="J3" s="394"/>
      <c r="K3" s="394"/>
      <c r="L3" s="394"/>
      <c r="M3" s="348" t="s">
        <v>308</v>
      </c>
      <c r="N3" s="348"/>
      <c r="O3" s="856"/>
    </row>
    <row r="4" spans="2:17" ht="19.5" customHeight="1">
      <c r="B4" s="857"/>
      <c r="C4" s="838"/>
      <c r="D4" s="858" t="s">
        <v>309</v>
      </c>
      <c r="E4" s="858" t="s">
        <v>310</v>
      </c>
      <c r="F4" s="858" t="s">
        <v>311</v>
      </c>
      <c r="G4" s="858" t="s">
        <v>312</v>
      </c>
      <c r="H4" s="858" t="s">
        <v>313</v>
      </c>
      <c r="I4" s="858" t="s">
        <v>314</v>
      </c>
      <c r="J4" s="858" t="s">
        <v>315</v>
      </c>
      <c r="K4" s="858" t="s">
        <v>316</v>
      </c>
      <c r="L4" s="858" t="s">
        <v>317</v>
      </c>
      <c r="M4" s="858" t="s">
        <v>318</v>
      </c>
      <c r="N4" s="858" t="s">
        <v>319</v>
      </c>
      <c r="O4" s="859" t="s">
        <v>320</v>
      </c>
    </row>
    <row r="5" spans="2:17" ht="87.75" customHeight="1">
      <c r="B5" s="860">
        <f>IF('①6.成果目標(Ｋ)'!B7="","",'①6.成果目標(Ｋ)'!B7)</f>
        <v>1</v>
      </c>
      <c r="C5" s="412" t="str">
        <f>IF(B5="","",'⑦2.成果目標変更(Ｋ)'!C5)</f>
        <v>事業統括本部</v>
      </c>
      <c r="D5" s="400"/>
      <c r="E5" s="400"/>
      <c r="F5" s="400"/>
      <c r="G5" s="400"/>
      <c r="H5" s="400"/>
      <c r="I5" s="400"/>
      <c r="J5" s="400"/>
      <c r="K5" s="401"/>
      <c r="L5" s="400"/>
      <c r="M5" s="400"/>
      <c r="N5" s="400"/>
      <c r="O5" s="402"/>
      <c r="Q5" s="363" t="s">
        <v>98</v>
      </c>
    </row>
    <row r="6" spans="2:17" ht="87.75" customHeight="1">
      <c r="B6" s="860" t="str">
        <f>IF('①6.成果目標(Ｋ)'!B9="","",'①6.成果目標(Ｋ)'!B9)</f>
        <v/>
      </c>
      <c r="C6" s="412" t="str">
        <f>IF(B6="","",'⑥4.実施内容(Ｋ)'!E6)</f>
        <v/>
      </c>
      <c r="D6" s="404"/>
      <c r="E6" s="405"/>
      <c r="F6" s="404"/>
      <c r="G6" s="404"/>
      <c r="H6" s="404"/>
      <c r="I6" s="404"/>
      <c r="J6" s="404"/>
      <c r="K6" s="404"/>
      <c r="L6" s="404"/>
      <c r="M6" s="404"/>
      <c r="N6" s="404"/>
      <c r="O6" s="406"/>
    </row>
    <row r="7" spans="2:17" ht="87.75" customHeight="1">
      <c r="B7" s="860" t="str">
        <f>IF('①6.成果目標(Ｋ)'!B11="","",'①6.成果目標(Ｋ)'!B11)</f>
        <v/>
      </c>
      <c r="C7" s="412" t="str">
        <f>IF(B7="","",'⑥4.実施内容(Ｋ)'!E7)</f>
        <v/>
      </c>
      <c r="D7" s="404"/>
      <c r="E7" s="404"/>
      <c r="F7" s="404"/>
      <c r="G7" s="404"/>
      <c r="H7" s="404"/>
      <c r="I7" s="404"/>
      <c r="J7" s="404"/>
      <c r="K7" s="404"/>
      <c r="L7" s="404"/>
      <c r="M7" s="404"/>
      <c r="N7" s="404"/>
      <c r="O7" s="406"/>
    </row>
    <row r="8" spans="2:17" ht="87.75" customHeight="1">
      <c r="B8" s="860" t="str">
        <f>IF('①6.成果目標(Ｋ)'!B13="","",'①6.成果目標(Ｋ)'!B13)</f>
        <v/>
      </c>
      <c r="C8" s="412" t="str">
        <f>IF(B8="","",'⑥4.実施内容(Ｋ)'!E8)</f>
        <v/>
      </c>
      <c r="D8" s="404"/>
      <c r="E8" s="404"/>
      <c r="F8" s="404"/>
      <c r="G8" s="404"/>
      <c r="H8" s="404"/>
      <c r="I8" s="404"/>
      <c r="J8" s="404"/>
      <c r="K8" s="404"/>
      <c r="L8" s="404"/>
      <c r="M8" s="404"/>
      <c r="N8" s="404"/>
      <c r="O8" s="406"/>
    </row>
    <row r="9" spans="2:17" ht="87.75" customHeight="1" thickBot="1">
      <c r="B9" s="861" t="str">
        <f>IF('①6.成果目標(Ｋ)'!B15="","",'①6.成果目標(Ｋ)'!B15)</f>
        <v/>
      </c>
      <c r="C9" s="414" t="str">
        <f>IF(B9="","",'⑥4.実施内容(Ｋ)'!E9)</f>
        <v/>
      </c>
      <c r="D9" s="407"/>
      <c r="E9" s="407"/>
      <c r="F9" s="407"/>
      <c r="G9" s="407"/>
      <c r="H9" s="407"/>
      <c r="I9" s="407"/>
      <c r="J9" s="407"/>
      <c r="K9" s="407"/>
      <c r="L9" s="407"/>
      <c r="M9" s="407"/>
      <c r="N9" s="407"/>
      <c r="O9" s="408"/>
    </row>
    <row r="10" spans="2:17" ht="6.75" customHeight="1"/>
  </sheetData>
  <sheetProtection algorithmName="SHA-512" hashValue="J1C/K47QbskYfTy0X61zDWJuEjSal65xceczKpZxfG7QoKIrG3Z3HEfv4FExEpWb0/ZOtRDl0wSTRRv5FqdJjw==" saltValue="H8hShAgkLmmYh2dzfR26pw==" spinCount="100000" sheet="1" scenarios="1" formatCells="0" formatColumns="0" formatRows="0"/>
  <mergeCells count="4">
    <mergeCell ref="B3:B4"/>
    <mergeCell ref="C3:C4"/>
    <mergeCell ref="D3:L3"/>
    <mergeCell ref="M3:O3"/>
  </mergeCells>
  <phoneticPr fontId="1"/>
  <dataValidations count="2">
    <dataValidation type="whole" operator="lessThan" allowBlank="1" showInputMessage="1" showErrorMessage="1" errorTitle="入力不要です。" error="4.申請事業の内容を参照しています。[キャンセル]をクリックしてください。" promptTitle="ご注意ください。" prompt="行の幅は変更できますが、行や列の削除はしないでください。" sqref="B5:C9">
      <formula1>0</formula1>
    </dataValidation>
    <dataValidation allowBlank="1" showInputMessage="1" showErrorMessage="1" promptTitle="記載の注意点" prompt="実際に行われた活動スケジュール" sqref="D5:O5"/>
  </dataValidations>
  <pageMargins left="0.59055118110236227" right="0.39370078740157483" top="0.74803149606299213" bottom="0.35433070866141736" header="0.31496062992125984" footer="0.15748031496062992"/>
  <pageSetup paperSize="9" fitToHeight="0" orientation="landscape" horizontalDpi="300" verticalDpi="300" r:id="rId1"/>
  <headerFooter>
    <oddHeader>&amp;L様式６（別添１）</oddHeader>
    <oddFooter xml:space="preserve">&amp;C&amp;"ＭＳ Ｐゴシック,標準"&amp;10&amp;P / &amp;N </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P30"/>
  <sheetViews>
    <sheetView view="pageBreakPreview" zoomScaleNormal="100" zoomScaleSheetLayoutView="100" workbookViewId="0"/>
  </sheetViews>
  <sheetFormatPr defaultColWidth="9" defaultRowHeight="14.25"/>
  <cols>
    <col min="1" max="1" width="1.625" style="203" customWidth="1"/>
    <col min="2" max="2" width="6.875" style="203" customWidth="1"/>
    <col min="3" max="3" width="26.875" style="203" customWidth="1"/>
    <col min="4" max="4" width="12.375" style="203" customWidth="1"/>
    <col min="5" max="10" width="14.625" style="203" customWidth="1"/>
    <col min="11" max="11" width="8.375" style="203" customWidth="1"/>
    <col min="12" max="12" width="1.625" style="203" customWidth="1"/>
    <col min="13" max="16384" width="9" style="203"/>
  </cols>
  <sheetData>
    <row r="1" spans="1:16" ht="8.25" customHeight="1">
      <c r="C1" s="339"/>
      <c r="D1" s="339"/>
      <c r="E1" s="339"/>
      <c r="F1" s="339"/>
      <c r="G1" s="339"/>
      <c r="H1" s="339"/>
      <c r="I1" s="339"/>
      <c r="J1" s="339"/>
      <c r="K1" s="339"/>
    </row>
    <row r="2" spans="1:16" ht="16.5" customHeight="1" thickBot="1">
      <c r="B2" s="862" t="s">
        <v>321</v>
      </c>
      <c r="D2" s="773"/>
      <c r="E2" s="773"/>
      <c r="F2" s="773"/>
      <c r="G2" s="246"/>
      <c r="H2" s="246"/>
      <c r="I2" s="246"/>
      <c r="J2" s="863" t="s">
        <v>322</v>
      </c>
      <c r="K2" s="863"/>
      <c r="L2" s="773"/>
      <c r="M2" s="773"/>
      <c r="N2" s="773"/>
      <c r="O2" s="773"/>
      <c r="P2" s="246"/>
    </row>
    <row r="3" spans="1:16" ht="21" customHeight="1">
      <c r="A3" s="203" t="s">
        <v>323</v>
      </c>
      <c r="B3" s="864" t="s">
        <v>113</v>
      </c>
      <c r="C3" s="865" t="s">
        <v>324</v>
      </c>
      <c r="D3" s="866" t="s">
        <v>325</v>
      </c>
      <c r="E3" s="867" t="s">
        <v>326</v>
      </c>
      <c r="F3" s="868" t="s">
        <v>327</v>
      </c>
      <c r="G3" s="869" t="s">
        <v>328</v>
      </c>
      <c r="H3" s="870" t="s">
        <v>329</v>
      </c>
      <c r="I3" s="871" t="s">
        <v>330</v>
      </c>
      <c r="J3" s="633" t="s">
        <v>331</v>
      </c>
      <c r="K3" s="634" t="s">
        <v>332</v>
      </c>
    </row>
    <row r="4" spans="1:16" ht="42" customHeight="1" thickBot="1">
      <c r="B4" s="872"/>
      <c r="C4" s="873" t="s">
        <v>333</v>
      </c>
      <c r="D4" s="874"/>
      <c r="E4" s="875"/>
      <c r="F4" s="876"/>
      <c r="G4" s="877"/>
      <c r="H4" s="878"/>
      <c r="I4" s="879"/>
      <c r="J4" s="880"/>
      <c r="K4" s="881"/>
    </row>
    <row r="5" spans="1:16" ht="27" customHeight="1">
      <c r="B5" s="882"/>
      <c r="C5" s="883" t="s">
        <v>334</v>
      </c>
      <c r="D5" s="884"/>
      <c r="E5" s="944" t="str">
        <f>IF(SUM(E7:E16)=0,"",SUM(E7:E16))</f>
        <v/>
      </c>
      <c r="F5" s="912" t="str">
        <f>IF(SUM(F7:F16)=0,"",SUM(F7:F16))</f>
        <v/>
      </c>
      <c r="G5" s="914" t="str">
        <f>IF(SUM(G7:G16)=0,"",SUM(G7:G16))</f>
        <v/>
      </c>
      <c r="H5" s="915" t="str">
        <f>IF(SUM(H7:H16)=0,"",SUM(H7:H16))</f>
        <v/>
      </c>
      <c r="I5" s="916" t="str">
        <f>IF(SUM(I7,I9,I11,I13,I15)=0,"",SUM(I7,I9,I11,I13,I15))</f>
        <v/>
      </c>
      <c r="J5" s="917">
        <f>SUM(J7,J9,J11,J13,J15)</f>
        <v>0</v>
      </c>
      <c r="K5" s="918" t="str">
        <f>IF(I6="","",(F5/I6))</f>
        <v/>
      </c>
    </row>
    <row r="6" spans="1:16" ht="27" customHeight="1" thickBot="1">
      <c r="B6" s="885"/>
      <c r="C6" s="886"/>
      <c r="D6" s="887"/>
      <c r="E6" s="945"/>
      <c r="F6" s="913"/>
      <c r="G6" s="919"/>
      <c r="H6" s="920"/>
      <c r="I6" s="921" t="str">
        <f>IF(SUM(I8,I10,I12,I14,I16)=0,"",SUM(I8,I10,I12,I14,I16))</f>
        <v/>
      </c>
      <c r="J6" s="922">
        <f>SUM(J8,J10,J12,J14,J16)</f>
        <v>0</v>
      </c>
      <c r="K6" s="923"/>
    </row>
    <row r="7" spans="1:16" ht="27" customHeight="1" thickTop="1">
      <c r="B7" s="444">
        <v>1</v>
      </c>
      <c r="C7" s="888" t="s">
        <v>335</v>
      </c>
      <c r="D7" s="889"/>
      <c r="E7" s="946" t="str">
        <f>IF('①6.成果目標(Ｋ)'!E7="","",'①6.成果目標(Ｋ)'!E7)</f>
        <v/>
      </c>
      <c r="F7" s="890"/>
      <c r="G7" s="924" t="str">
        <f>IF('①6.成果目標(Ｋ)'!G7="","",'①6.成果目標(Ｋ)'!G7)</f>
        <v/>
      </c>
      <c r="H7" s="925" t="str">
        <f>IF('①6.成果目標(Ｋ)'!H7="","",'①6.成果目標(Ｋ)'!H7)</f>
        <v/>
      </c>
      <c r="I7" s="926" t="str">
        <f>IF('⑥7.経費内訳(Ｋ)'!E6=0,"",'⑥7.経費内訳(Ｋ)'!E6)</f>
        <v/>
      </c>
      <c r="J7" s="927" t="str">
        <f>IF('①6.成果目標(Ｋ)'!J7="","",'①6.成果目標(Ｋ)'!J7)</f>
        <v/>
      </c>
      <c r="K7" s="928" t="str">
        <f>IF(I8="","",(F7/I8))</f>
        <v/>
      </c>
    </row>
    <row r="8" spans="1:16" ht="27" customHeight="1">
      <c r="B8" s="452"/>
      <c r="C8" s="891"/>
      <c r="D8" s="892"/>
      <c r="E8" s="947"/>
      <c r="F8" s="893"/>
      <c r="G8" s="929"/>
      <c r="H8" s="930"/>
      <c r="I8" s="931" t="str">
        <f>IF('⑥7.経費内訳(Ｋ)'!F6=0,"",'⑥7.経費内訳(Ｋ)'!F6)</f>
        <v/>
      </c>
      <c r="J8" s="932" t="str">
        <f>IF('①6.成果目標(Ｋ)'!J8="","",'①6.成果目標(Ｋ)'!J8)</f>
        <v/>
      </c>
      <c r="K8" s="923"/>
    </row>
    <row r="9" spans="1:16" ht="27" customHeight="1">
      <c r="B9" s="507" t="str">
        <f>IF(C9="","",B7+1)</f>
        <v/>
      </c>
      <c r="C9" s="942" t="str">
        <f>IF('⑥4.実施内容(Ｋ)'!E5="","",'⑥4.実施内容(Ｋ)'!E5)</f>
        <v/>
      </c>
      <c r="D9" s="892"/>
      <c r="E9" s="947" t="str">
        <f>IF('①6.成果目標(Ｋ)'!E9="","",'①6.成果目標(Ｋ)'!E9)</f>
        <v/>
      </c>
      <c r="F9" s="890"/>
      <c r="G9" s="929" t="str">
        <f>IF('①6.成果目標(Ｋ)'!G9="","",'①6.成果目標(Ｋ)'!G9)</f>
        <v/>
      </c>
      <c r="H9" s="930" t="str">
        <f>IF('①6.成果目標(Ｋ)'!H9="","",'①6.成果目標(Ｋ)'!H9)</f>
        <v/>
      </c>
      <c r="I9" s="933" t="str">
        <f>IF('⑥7.経費内訳(Ｋ)'!E14=0,"",'⑥7.経費内訳(Ｋ)'!E14)</f>
        <v/>
      </c>
      <c r="J9" s="934" t="str">
        <f>IF('①6.成果目標(Ｋ)'!J9="","",'①6.成果目標(Ｋ)'!J9)</f>
        <v/>
      </c>
      <c r="K9" s="923" t="str">
        <f>IF(I10="","",(F9/I10))</f>
        <v/>
      </c>
    </row>
    <row r="10" spans="1:16" ht="27" customHeight="1">
      <c r="B10" s="509"/>
      <c r="C10" s="942"/>
      <c r="D10" s="892"/>
      <c r="E10" s="947"/>
      <c r="F10" s="893"/>
      <c r="G10" s="929"/>
      <c r="H10" s="930"/>
      <c r="I10" s="931" t="str">
        <f>IF('⑥7.経費内訳(Ｋ)'!F14=0,"",'⑥7.経費内訳(Ｋ)'!F14)</f>
        <v/>
      </c>
      <c r="J10" s="932" t="str">
        <f>IF('①6.成果目標(Ｋ)'!J10="","",'①6.成果目標(Ｋ)'!J10)</f>
        <v/>
      </c>
      <c r="K10" s="923"/>
    </row>
    <row r="11" spans="1:16" ht="27" customHeight="1">
      <c r="B11" s="507" t="str">
        <f>IF(C11="","",B9+1)</f>
        <v/>
      </c>
      <c r="C11" s="942" t="str">
        <f>IF('⑥4.実施内容(Ｋ)'!E6="","",'⑥4.実施内容(Ｋ)'!E6)</f>
        <v/>
      </c>
      <c r="D11" s="892"/>
      <c r="E11" s="947" t="str">
        <f>IF('①6.成果目標(Ｋ)'!E11="","",'①6.成果目標(Ｋ)'!E11)</f>
        <v/>
      </c>
      <c r="F11" s="890"/>
      <c r="G11" s="929" t="str">
        <f>IF('①6.成果目標(Ｋ)'!G11="","",'①6.成果目標(Ｋ)'!G11)</f>
        <v/>
      </c>
      <c r="H11" s="930" t="str">
        <f>IF('①6.成果目標(Ｋ)'!H11="","",'①6.成果目標(Ｋ)'!H11)</f>
        <v/>
      </c>
      <c r="I11" s="933" t="str">
        <f>IF('⑥7.経費内訳(Ｋ)'!E22=0,"",'⑥7.経費内訳(Ｋ)'!E22)</f>
        <v/>
      </c>
      <c r="J11" s="934" t="str">
        <f>IF('①6.成果目標(Ｋ)'!J11="","",'①6.成果目標(Ｋ)'!J11)</f>
        <v/>
      </c>
      <c r="K11" s="923" t="str">
        <f>IF(I12="","",(F11/I12))</f>
        <v/>
      </c>
    </row>
    <row r="12" spans="1:16" ht="27" customHeight="1">
      <c r="B12" s="509"/>
      <c r="C12" s="942"/>
      <c r="D12" s="892"/>
      <c r="E12" s="947"/>
      <c r="F12" s="893"/>
      <c r="G12" s="929"/>
      <c r="H12" s="930"/>
      <c r="I12" s="931" t="str">
        <f>IF('⑥7.経費内訳(Ｋ)'!F22=0,"",'⑥7.経費内訳(Ｋ)'!F22)</f>
        <v/>
      </c>
      <c r="J12" s="932" t="str">
        <f>IF('①6.成果目標(Ｋ)'!J12="","",'①6.成果目標(Ｋ)'!J12)</f>
        <v/>
      </c>
      <c r="K12" s="923"/>
    </row>
    <row r="13" spans="1:16" ht="27" customHeight="1">
      <c r="B13" s="507" t="str">
        <f>IF(C13="","",B11+1)</f>
        <v/>
      </c>
      <c r="C13" s="942" t="str">
        <f>IF('⑥4.実施内容(Ｋ)'!E7="","",'⑥4.実施内容(Ｋ)'!E7)</f>
        <v/>
      </c>
      <c r="D13" s="892"/>
      <c r="E13" s="947" t="str">
        <f>IF('①6.成果目標(Ｋ)'!E13="","",'①6.成果目標(Ｋ)'!E13)</f>
        <v/>
      </c>
      <c r="F13" s="890"/>
      <c r="G13" s="929" t="str">
        <f>IF('①6.成果目標(Ｋ)'!G13="","",'①6.成果目標(Ｋ)'!G13)</f>
        <v/>
      </c>
      <c r="H13" s="930" t="str">
        <f>IF('①6.成果目標(Ｋ)'!H13="","",'①6.成果目標(Ｋ)'!H13)</f>
        <v/>
      </c>
      <c r="I13" s="933" t="str">
        <f>IF('⑥7.経費内訳(Ｋ)'!E30=0,"",'⑥7.経費内訳(Ｋ)'!E30)</f>
        <v/>
      </c>
      <c r="J13" s="934" t="str">
        <f>IF('①6.成果目標(Ｋ)'!J13="","",'①6.成果目標(Ｋ)'!J13)</f>
        <v/>
      </c>
      <c r="K13" s="923" t="str">
        <f>IF(I14="","",(F13/I14))</f>
        <v/>
      </c>
    </row>
    <row r="14" spans="1:16" ht="27" customHeight="1">
      <c r="B14" s="509"/>
      <c r="C14" s="942"/>
      <c r="D14" s="892"/>
      <c r="E14" s="947"/>
      <c r="F14" s="893"/>
      <c r="G14" s="929"/>
      <c r="H14" s="930"/>
      <c r="I14" s="931" t="str">
        <f>IF('⑥7.経費内訳(Ｋ)'!F30=0,"",'⑥7.経費内訳(Ｋ)'!F30)</f>
        <v/>
      </c>
      <c r="J14" s="932" t="str">
        <f>IF('①6.成果目標(Ｋ)'!J14="","",'①6.成果目標(Ｋ)'!J14)</f>
        <v/>
      </c>
      <c r="K14" s="923"/>
    </row>
    <row r="15" spans="1:16" ht="27" customHeight="1">
      <c r="B15" s="509" t="str">
        <f>IF(C15="","",B13+1)</f>
        <v/>
      </c>
      <c r="C15" s="942" t="str">
        <f>IF('⑥4.実施内容(Ｋ)'!E8="","",'⑥4.実施内容(Ｋ)'!E8)</f>
        <v/>
      </c>
      <c r="D15" s="892"/>
      <c r="E15" s="947" t="str">
        <f>IF('①6.成果目標(Ｋ)'!E15="","",'①6.成果目標(Ｋ)'!E15)</f>
        <v/>
      </c>
      <c r="F15" s="893"/>
      <c r="G15" s="929" t="str">
        <f>IF('①6.成果目標(Ｋ)'!G15="","",'①6.成果目標(Ｋ)'!G15)</f>
        <v/>
      </c>
      <c r="H15" s="930" t="str">
        <f>IF('①6.成果目標(Ｋ)'!H15="","",'①6.成果目標(Ｋ)'!H15)</f>
        <v/>
      </c>
      <c r="I15" s="935" t="str">
        <f>IF('⑥7.経費内訳(Ｋ)'!E38=0,"",'⑥7.経費内訳(Ｋ)'!E38)</f>
        <v/>
      </c>
      <c r="J15" s="936" t="str">
        <f>IF('①6.成果目標(Ｋ)'!J15="","",'①6.成果目標(Ｋ)'!J15)</f>
        <v/>
      </c>
      <c r="K15" s="923" t="str">
        <f>IF(I16="","",(F15/I16))</f>
        <v/>
      </c>
    </row>
    <row r="16" spans="1:16" ht="27" customHeight="1" thickBot="1">
      <c r="B16" s="510"/>
      <c r="C16" s="943"/>
      <c r="D16" s="894"/>
      <c r="E16" s="948"/>
      <c r="F16" s="895"/>
      <c r="G16" s="937"/>
      <c r="H16" s="938"/>
      <c r="I16" s="939" t="str">
        <f>IF('⑥7.経費内訳(Ｋ)'!F38=0,"",'⑥7.経費内訳(Ｋ)'!F38)</f>
        <v/>
      </c>
      <c r="J16" s="940" t="str">
        <f>IF('①6.成果目標(Ｋ)'!J16="","",'①6.成果目標(Ｋ)'!J16)</f>
        <v/>
      </c>
      <c r="K16" s="941"/>
    </row>
    <row r="17" spans="2:13" s="415" customFormat="1" ht="17.25" customHeight="1">
      <c r="B17" s="468" t="s">
        <v>145</v>
      </c>
      <c r="C17" s="469" t="s">
        <v>146</v>
      </c>
    </row>
    <row r="18" spans="2:13" s="415" customFormat="1" ht="17.25" customHeight="1">
      <c r="B18" s="468" t="s">
        <v>147</v>
      </c>
      <c r="C18" s="385" t="s">
        <v>148</v>
      </c>
    </row>
    <row r="19" spans="2:13" s="415" customFormat="1" ht="17.25" customHeight="1">
      <c r="B19" s="468" t="s">
        <v>151</v>
      </c>
      <c r="C19" s="385" t="s">
        <v>152</v>
      </c>
    </row>
    <row r="20" spans="2:13" s="415" customFormat="1" ht="17.25" customHeight="1">
      <c r="B20" s="468"/>
      <c r="C20" s="385"/>
    </row>
    <row r="21" spans="2:13" s="415" customFormat="1" ht="17.25" customHeight="1"/>
    <row r="22" spans="2:13" ht="8.25" customHeight="1">
      <c r="C22" s="339"/>
      <c r="D22" s="339"/>
      <c r="E22" s="339"/>
      <c r="F22" s="339"/>
      <c r="G22" s="339"/>
      <c r="H22" s="339"/>
      <c r="I22" s="339"/>
      <c r="J22" s="339"/>
      <c r="K22" s="339"/>
    </row>
    <row r="23" spans="2:13" ht="22.5" customHeight="1" thickBot="1">
      <c r="B23" s="862" t="s">
        <v>336</v>
      </c>
      <c r="F23" s="773"/>
      <c r="G23" s="773"/>
      <c r="H23" s="773"/>
      <c r="I23" s="246"/>
      <c r="J23" s="246"/>
      <c r="K23" s="246"/>
      <c r="L23" s="246"/>
    </row>
    <row r="24" spans="2:13" ht="44.25" customHeight="1" thickBot="1">
      <c r="B24" s="896" t="s">
        <v>113</v>
      </c>
      <c r="C24" s="897" t="s">
        <v>333</v>
      </c>
      <c r="D24" s="898" t="s">
        <v>337</v>
      </c>
      <c r="E24" s="899" t="s">
        <v>338</v>
      </c>
      <c r="F24" s="900"/>
      <c r="G24" s="900"/>
      <c r="H24" s="900"/>
      <c r="I24" s="900"/>
      <c r="J24" s="900"/>
      <c r="K24" s="901"/>
    </row>
    <row r="25" spans="2:13" ht="72" customHeight="1">
      <c r="B25" s="523">
        <f>IF(B7="","",B7)</f>
        <v>1</v>
      </c>
      <c r="C25" s="949" t="str">
        <f>IF(C7="","",C7)</f>
        <v>事業統括本部</v>
      </c>
      <c r="D25" s="783"/>
      <c r="E25" s="902"/>
      <c r="F25" s="903"/>
      <c r="G25" s="903"/>
      <c r="H25" s="903"/>
      <c r="I25" s="903"/>
      <c r="J25" s="903"/>
      <c r="K25" s="904"/>
      <c r="M25" s="363" t="s">
        <v>98</v>
      </c>
    </row>
    <row r="26" spans="2:13" ht="72" customHeight="1">
      <c r="B26" s="525" t="str">
        <f>IF(B9="","",B9)</f>
        <v/>
      </c>
      <c r="C26" s="950" t="str">
        <f>IF(C9="","",C9)</f>
        <v/>
      </c>
      <c r="D26" s="402"/>
      <c r="E26" s="905"/>
      <c r="F26" s="906"/>
      <c r="G26" s="906"/>
      <c r="H26" s="906"/>
      <c r="I26" s="906"/>
      <c r="J26" s="906"/>
      <c r="K26" s="907"/>
    </row>
    <row r="27" spans="2:13" ht="72" customHeight="1">
      <c r="B27" s="525" t="str">
        <f>IF(B11="","",B11)</f>
        <v/>
      </c>
      <c r="C27" s="950" t="str">
        <f>IF(C11="","",C11)</f>
        <v/>
      </c>
      <c r="D27" s="402"/>
      <c r="E27" s="905"/>
      <c r="F27" s="906"/>
      <c r="G27" s="906"/>
      <c r="H27" s="906"/>
      <c r="I27" s="906"/>
      <c r="J27" s="906"/>
      <c r="K27" s="907"/>
    </row>
    <row r="28" spans="2:13" ht="72" customHeight="1">
      <c r="B28" s="525" t="str">
        <f>IF(B13="","",B13)</f>
        <v/>
      </c>
      <c r="C28" s="950" t="str">
        <f>IF(C13="","",C13)</f>
        <v/>
      </c>
      <c r="D28" s="402"/>
      <c r="E28" s="905"/>
      <c r="F28" s="906"/>
      <c r="G28" s="906"/>
      <c r="H28" s="906"/>
      <c r="I28" s="906"/>
      <c r="J28" s="906"/>
      <c r="K28" s="907"/>
    </row>
    <row r="29" spans="2:13" ht="72" customHeight="1" thickBot="1">
      <c r="B29" s="527" t="str">
        <f>IF(B15="","",B15)</f>
        <v/>
      </c>
      <c r="C29" s="951" t="str">
        <f>IF(C15="","",C15)</f>
        <v/>
      </c>
      <c r="D29" s="908"/>
      <c r="E29" s="909"/>
      <c r="F29" s="910"/>
      <c r="G29" s="910"/>
      <c r="H29" s="910"/>
      <c r="I29" s="910"/>
      <c r="J29" s="910"/>
      <c r="K29" s="911"/>
    </row>
    <row r="30" spans="2:13" ht="6" customHeight="1"/>
  </sheetData>
  <sheetProtection algorithmName="SHA-512" hashValue="t9VkUvlbUxQF6nxIXsmagMMyE3CKQaZfmwwCRKGWA0KCqj5CmPw498X8VWx3xEsth2ucVaqTMtvZww1Asaooww==" saltValue="7tpslWBm4CuTv5Zry71pEQ==" spinCount="100000" sheet="1" scenarios="1" formatCells="0" formatColumns="0" formatRows="0"/>
  <mergeCells count="64">
    <mergeCell ref="E28:K28"/>
    <mergeCell ref="E29:K29"/>
    <mergeCell ref="E26:K26"/>
    <mergeCell ref="E27:K27"/>
    <mergeCell ref="E24:K24"/>
    <mergeCell ref="E25:K25"/>
    <mergeCell ref="H13:H14"/>
    <mergeCell ref="K13:K14"/>
    <mergeCell ref="B15:B16"/>
    <mergeCell ref="C15:C16"/>
    <mergeCell ref="D15:D16"/>
    <mergeCell ref="E15:E16"/>
    <mergeCell ref="F15:F16"/>
    <mergeCell ref="G15:G16"/>
    <mergeCell ref="H15:H16"/>
    <mergeCell ref="K15:K16"/>
    <mergeCell ref="B13:B14"/>
    <mergeCell ref="C13:C14"/>
    <mergeCell ref="D13:D14"/>
    <mergeCell ref="E13:E14"/>
    <mergeCell ref="F13:F14"/>
    <mergeCell ref="G13:G14"/>
    <mergeCell ref="H9:H10"/>
    <mergeCell ref="K9:K10"/>
    <mergeCell ref="B11:B12"/>
    <mergeCell ref="C11:C12"/>
    <mergeCell ref="D11:D12"/>
    <mergeCell ref="E11:E12"/>
    <mergeCell ref="F11:F12"/>
    <mergeCell ref="G11:G12"/>
    <mergeCell ref="H11:H12"/>
    <mergeCell ref="K11:K12"/>
    <mergeCell ref="B9:B10"/>
    <mergeCell ref="C9:C10"/>
    <mergeCell ref="D9:D10"/>
    <mergeCell ref="E9:E10"/>
    <mergeCell ref="F9:F10"/>
    <mergeCell ref="G9:G10"/>
    <mergeCell ref="H5:H6"/>
    <mergeCell ref="K5:K6"/>
    <mergeCell ref="B7:B8"/>
    <mergeCell ref="C7:C8"/>
    <mergeCell ref="D7:D8"/>
    <mergeCell ref="E7:E8"/>
    <mergeCell ref="F7:F8"/>
    <mergeCell ref="G7:G8"/>
    <mergeCell ref="H7:H8"/>
    <mergeCell ref="K7:K8"/>
    <mergeCell ref="B5:B6"/>
    <mergeCell ref="C5:C6"/>
    <mergeCell ref="D5:D6"/>
    <mergeCell ref="E5:E6"/>
    <mergeCell ref="F5:F6"/>
    <mergeCell ref="G5:G6"/>
    <mergeCell ref="J2:K2"/>
    <mergeCell ref="B3:B4"/>
    <mergeCell ref="D3:D4"/>
    <mergeCell ref="E3:E4"/>
    <mergeCell ref="F3:F4"/>
    <mergeCell ref="G3:G4"/>
    <mergeCell ref="H3:H4"/>
    <mergeCell ref="I3:I4"/>
    <mergeCell ref="J3:J4"/>
    <mergeCell ref="K3:K4"/>
  </mergeCells>
  <phoneticPr fontId="1"/>
  <dataValidations count="3">
    <dataValidation type="whole" operator="lessThan" allowBlank="1" showInputMessage="1" showErrorMessage="1" errorTitle="入力不要です。" error="[キャンセル]をクリックしてください。" sqref="E7:E16 G7:H16 B7:C16 B25:C29 J7:J16 K5:K16">
      <formula1>0</formula1>
    </dataValidation>
    <dataValidation type="whole" operator="lessThan" allowBlank="1" showInputMessage="1" showErrorMessage="1" errorTitle="参照しています。" error="⑤7.経費内訳シートに入力すると参照されます。_x000a_[キャンセル]をクリックしてください。" sqref="I7:I16">
      <formula1>0</formula1>
    </dataValidation>
    <dataValidation allowBlank="1" showInputMessage="1" showErrorMessage="1" promptTitle="入力の注意" prompt="表示は千円単位になりますが、入力は円単位までお願いします。" sqref="F7:F16"/>
  </dataValidations>
  <pageMargins left="0.59055118110236227" right="0.39370078740157483" top="0.74803149606299213" bottom="0.31496062992125984" header="0.31496062992125984" footer="0.15748031496062992"/>
  <pageSetup paperSize="9" scale="86" fitToHeight="0" orientation="landscape" r:id="rId1"/>
  <headerFooter>
    <oddHeader>&amp;L様式６（別添１）</oddHeader>
    <oddFooter xml:space="preserve">&amp;C&amp;"ＭＳ Ｐゴシック,標準"&amp;10&amp;P / &amp;N </oddFooter>
  </headerFooter>
  <rowBreaks count="1" manualBreakCount="1">
    <brk id="2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58"/>
  <sheetViews>
    <sheetView view="pageBreakPreview" zoomScaleNormal="100" zoomScaleSheetLayoutView="100" workbookViewId="0"/>
  </sheetViews>
  <sheetFormatPr defaultRowHeight="14.25"/>
  <cols>
    <col min="1" max="1" width="1.625" style="203" customWidth="1"/>
    <col min="2" max="2" width="6.875" style="203" customWidth="1"/>
    <col min="3" max="3" width="16.125" style="203" customWidth="1"/>
    <col min="4" max="4" width="21.375" style="203" customWidth="1"/>
    <col min="5" max="8" width="17.75" style="203" customWidth="1"/>
    <col min="9" max="9" width="21.5" style="203" customWidth="1"/>
    <col min="10" max="10" width="10.125" style="203" customWidth="1"/>
    <col min="11" max="11" width="9" style="203"/>
    <col min="12" max="12" width="1.625" style="203" customWidth="1"/>
    <col min="13" max="16384" width="9" style="203"/>
  </cols>
  <sheetData>
    <row r="1" spans="2:14" ht="9" customHeight="1"/>
    <row r="2" spans="2:14" s="531" customFormat="1" ht="18.75" customHeight="1" thickBot="1">
      <c r="B2" s="390" t="s">
        <v>339</v>
      </c>
      <c r="C2" s="529"/>
      <c r="D2" s="530"/>
      <c r="E2" s="529"/>
      <c r="F2" s="529"/>
      <c r="G2" s="529"/>
      <c r="J2" s="863" t="s">
        <v>257</v>
      </c>
      <c r="K2" s="863"/>
    </row>
    <row r="3" spans="2:14" ht="22.5" customHeight="1">
      <c r="B3" s="533" t="s">
        <v>158</v>
      </c>
      <c r="C3" s="534"/>
      <c r="D3" s="535"/>
      <c r="E3" s="394" t="s">
        <v>159</v>
      </c>
      <c r="F3" s="535" t="s">
        <v>160</v>
      </c>
      <c r="G3" s="535"/>
      <c r="H3" s="535"/>
      <c r="I3" s="952" t="s">
        <v>340</v>
      </c>
      <c r="J3" s="535" t="s">
        <v>162</v>
      </c>
      <c r="K3" s="537"/>
    </row>
    <row r="4" spans="2:14" ht="22.5" customHeight="1" thickBot="1">
      <c r="B4" s="538"/>
      <c r="C4" s="539"/>
      <c r="D4" s="540"/>
      <c r="E4" s="541"/>
      <c r="F4" s="542" t="s">
        <v>163</v>
      </c>
      <c r="G4" s="543" t="s">
        <v>164</v>
      </c>
      <c r="H4" s="542" t="s">
        <v>165</v>
      </c>
      <c r="I4" s="544"/>
      <c r="J4" s="540"/>
      <c r="K4" s="545"/>
    </row>
    <row r="5" spans="2:14" ht="31.5" customHeight="1" thickBot="1">
      <c r="B5" s="953" t="s">
        <v>341</v>
      </c>
      <c r="C5" s="547"/>
      <c r="D5" s="547"/>
      <c r="E5" s="606">
        <f>SUM(E6,E14,E22,E30,E38)</f>
        <v>0</v>
      </c>
      <c r="F5" s="606">
        <f>SUM(F6,F14,F22,F30,F38)</f>
        <v>0</v>
      </c>
      <c r="G5" s="606">
        <f t="shared" ref="G5:H5" si="0">SUM(G6,G14,G22,G30,G38)</f>
        <v>0</v>
      </c>
      <c r="H5" s="606">
        <f t="shared" si="0"/>
        <v>0</v>
      </c>
      <c r="I5" s="548"/>
      <c r="J5" s="549"/>
      <c r="K5" s="550"/>
      <c r="L5" s="551"/>
      <c r="M5" s="551"/>
      <c r="N5" s="391"/>
    </row>
    <row r="6" spans="2:14" ht="27" customHeight="1" thickTop="1">
      <c r="B6" s="608">
        <f>IF('①6.成果目標(Ｋ)'!B7="","",'①6.成果目標(Ｋ)'!B7)</f>
        <v>1</v>
      </c>
      <c r="C6" s="955" t="str">
        <f>IF(B6="","",'①6.成果目標(Ｋ)'!C7)</f>
        <v>事業統括本部</v>
      </c>
      <c r="D6" s="610"/>
      <c r="E6" s="607">
        <f>SUM(E7:E13)</f>
        <v>0</v>
      </c>
      <c r="F6" s="607">
        <f>SUM(F7:F13)</f>
        <v>0</v>
      </c>
      <c r="G6" s="607">
        <f>SUM(G7:G13)</f>
        <v>0</v>
      </c>
      <c r="H6" s="607">
        <f>SUM(H7:H13)</f>
        <v>0</v>
      </c>
      <c r="I6" s="552"/>
      <c r="J6" s="553"/>
      <c r="K6" s="554"/>
      <c r="L6" s="555"/>
      <c r="M6" s="551"/>
      <c r="N6" s="391"/>
    </row>
    <row r="7" spans="2:14" ht="21.75" customHeight="1">
      <c r="B7" s="556"/>
      <c r="C7" s="557" t="s">
        <v>342</v>
      </c>
      <c r="D7" s="558"/>
      <c r="E7" s="620">
        <f>SUM(F7:H7)</f>
        <v>0</v>
      </c>
      <c r="F7" s="559"/>
      <c r="G7" s="559"/>
      <c r="H7" s="559"/>
      <c r="I7" s="588"/>
      <c r="J7" s="561"/>
      <c r="K7" s="562"/>
      <c r="L7" s="555"/>
      <c r="M7" s="551"/>
      <c r="N7" s="391"/>
    </row>
    <row r="8" spans="2:14" ht="21.75" customHeight="1">
      <c r="B8" s="563"/>
      <c r="C8" s="564" t="s">
        <v>343</v>
      </c>
      <c r="D8" s="565"/>
      <c r="E8" s="621">
        <f t="shared" ref="E8:E13" si="1">SUM(F8:H8)</f>
        <v>0</v>
      </c>
      <c r="F8" s="566"/>
      <c r="G8" s="566"/>
      <c r="H8" s="566"/>
      <c r="I8" s="567"/>
      <c r="J8" s="568"/>
      <c r="K8" s="569"/>
      <c r="L8" s="570"/>
      <c r="M8" s="571"/>
      <c r="N8" s="391"/>
    </row>
    <row r="9" spans="2:14" ht="21.75" customHeight="1">
      <c r="B9" s="563"/>
      <c r="C9" s="564" t="s">
        <v>344</v>
      </c>
      <c r="D9" s="565"/>
      <c r="E9" s="621">
        <f t="shared" si="1"/>
        <v>0</v>
      </c>
      <c r="F9" s="566"/>
      <c r="G9" s="566"/>
      <c r="H9" s="566"/>
      <c r="I9" s="567"/>
      <c r="J9" s="568"/>
      <c r="K9" s="569"/>
      <c r="L9" s="570"/>
      <c r="M9" s="571"/>
      <c r="N9" s="391"/>
    </row>
    <row r="10" spans="2:14" ht="21.75" customHeight="1">
      <c r="B10" s="563"/>
      <c r="C10" s="564" t="s">
        <v>345</v>
      </c>
      <c r="D10" s="565"/>
      <c r="E10" s="621">
        <f t="shared" si="1"/>
        <v>0</v>
      </c>
      <c r="F10" s="566"/>
      <c r="G10" s="566"/>
      <c r="H10" s="566"/>
      <c r="I10" s="567"/>
      <c r="J10" s="568"/>
      <c r="K10" s="569"/>
      <c r="L10" s="570"/>
      <c r="M10" s="571"/>
      <c r="N10" s="391"/>
    </row>
    <row r="11" spans="2:14" ht="21.75" customHeight="1">
      <c r="B11" s="563"/>
      <c r="C11" s="573" t="s">
        <v>171</v>
      </c>
      <c r="D11" s="565"/>
      <c r="E11" s="621">
        <f t="shared" si="1"/>
        <v>0</v>
      </c>
      <c r="F11" s="566"/>
      <c r="G11" s="566"/>
      <c r="H11" s="566"/>
      <c r="I11" s="567"/>
      <c r="J11" s="568"/>
      <c r="K11" s="569"/>
      <c r="L11" s="555"/>
      <c r="M11" s="551"/>
      <c r="N11" s="391"/>
    </row>
    <row r="12" spans="2:14" ht="21.75" customHeight="1">
      <c r="B12" s="563"/>
      <c r="C12" s="564" t="s">
        <v>346</v>
      </c>
      <c r="D12" s="565"/>
      <c r="E12" s="621">
        <f t="shared" si="1"/>
        <v>0</v>
      </c>
      <c r="F12" s="575"/>
      <c r="G12" s="575"/>
      <c r="H12" s="575"/>
      <c r="I12" s="567"/>
      <c r="J12" s="576"/>
      <c r="K12" s="577"/>
      <c r="L12" s="555"/>
      <c r="M12" s="551"/>
      <c r="N12" s="391"/>
    </row>
    <row r="13" spans="2:14" ht="21.75" customHeight="1" thickBot="1">
      <c r="B13" s="578"/>
      <c r="C13" s="579" t="s">
        <v>347</v>
      </c>
      <c r="D13" s="580"/>
      <c r="E13" s="622">
        <f t="shared" si="1"/>
        <v>0</v>
      </c>
      <c r="F13" s="581"/>
      <c r="G13" s="581"/>
      <c r="H13" s="581"/>
      <c r="I13" s="582"/>
      <c r="J13" s="583"/>
      <c r="K13" s="584"/>
      <c r="L13" s="555"/>
      <c r="M13" s="551"/>
      <c r="N13" s="391"/>
    </row>
    <row r="14" spans="2:14" ht="27" customHeight="1">
      <c r="B14" s="611" t="str">
        <f>IF('①6.成果目標(Ｋ)'!B9="","",'①6.成果目標(Ｋ)'!B9)</f>
        <v/>
      </c>
      <c r="C14" s="956" t="str">
        <f>IF(B14="","",'①6.成果目標(Ｋ)'!C9)</f>
        <v/>
      </c>
      <c r="D14" s="613"/>
      <c r="E14" s="614">
        <f>SUM(E15:E21)</f>
        <v>0</v>
      </c>
      <c r="F14" s="614">
        <f>SUM(F15:F21)</f>
        <v>0</v>
      </c>
      <c r="G14" s="614">
        <f>SUM(G15:G21)</f>
        <v>0</v>
      </c>
      <c r="H14" s="614">
        <f>SUM(H15:H21)</f>
        <v>0</v>
      </c>
      <c r="I14" s="585"/>
      <c r="J14" s="586"/>
      <c r="K14" s="587"/>
      <c r="L14" s="555"/>
      <c r="M14" s="551"/>
      <c r="N14" s="391"/>
    </row>
    <row r="15" spans="2:14" ht="21.75" customHeight="1">
      <c r="B15" s="556"/>
      <c r="C15" s="557" t="s">
        <v>342</v>
      </c>
      <c r="D15" s="558"/>
      <c r="E15" s="620">
        <f>SUM(F15:H15)</f>
        <v>0</v>
      </c>
      <c r="F15" s="559"/>
      <c r="G15" s="559"/>
      <c r="H15" s="559"/>
      <c r="I15" s="588"/>
      <c r="J15" s="561"/>
      <c r="K15" s="562"/>
      <c r="L15" s="570"/>
      <c r="M15" s="571"/>
      <c r="N15" s="391"/>
    </row>
    <row r="16" spans="2:14" ht="21.75" customHeight="1">
      <c r="B16" s="563"/>
      <c r="C16" s="564" t="s">
        <v>343</v>
      </c>
      <c r="D16" s="565"/>
      <c r="E16" s="621">
        <f t="shared" ref="E16:E21" si="2">SUM(F16:H16)</f>
        <v>0</v>
      </c>
      <c r="F16" s="566"/>
      <c r="G16" s="566"/>
      <c r="H16" s="566"/>
      <c r="I16" s="567"/>
      <c r="J16" s="568"/>
      <c r="K16" s="569"/>
      <c r="L16" s="555"/>
      <c r="M16" s="551"/>
      <c r="N16" s="391"/>
    </row>
    <row r="17" spans="2:14" ht="21.75" customHeight="1">
      <c r="B17" s="563"/>
      <c r="C17" s="564" t="s">
        <v>344</v>
      </c>
      <c r="D17" s="565"/>
      <c r="E17" s="621">
        <f t="shared" si="2"/>
        <v>0</v>
      </c>
      <c r="F17" s="566"/>
      <c r="G17" s="566"/>
      <c r="H17" s="566"/>
      <c r="I17" s="567"/>
      <c r="J17" s="568"/>
      <c r="K17" s="569"/>
      <c r="L17" s="555"/>
      <c r="M17" s="551"/>
      <c r="N17" s="391"/>
    </row>
    <row r="18" spans="2:14" ht="21.75" customHeight="1">
      <c r="B18" s="563"/>
      <c r="C18" s="564" t="s">
        <v>345</v>
      </c>
      <c r="D18" s="565"/>
      <c r="E18" s="621">
        <f t="shared" si="2"/>
        <v>0</v>
      </c>
      <c r="F18" s="566"/>
      <c r="G18" s="566"/>
      <c r="H18" s="566"/>
      <c r="I18" s="567"/>
      <c r="J18" s="568"/>
      <c r="K18" s="569"/>
      <c r="L18" s="555"/>
      <c r="M18" s="551"/>
      <c r="N18" s="391"/>
    </row>
    <row r="19" spans="2:14" ht="21.75" customHeight="1">
      <c r="B19" s="563"/>
      <c r="C19" s="573" t="s">
        <v>171</v>
      </c>
      <c r="D19" s="565"/>
      <c r="E19" s="621">
        <f t="shared" si="2"/>
        <v>0</v>
      </c>
      <c r="F19" s="566"/>
      <c r="G19" s="566"/>
      <c r="H19" s="566"/>
      <c r="I19" s="567"/>
      <c r="J19" s="568"/>
      <c r="K19" s="569"/>
      <c r="L19" s="570"/>
      <c r="M19" s="571"/>
      <c r="N19" s="391"/>
    </row>
    <row r="20" spans="2:14" ht="21.75" customHeight="1">
      <c r="B20" s="563"/>
      <c r="C20" s="564" t="s">
        <v>346</v>
      </c>
      <c r="D20" s="565"/>
      <c r="E20" s="621">
        <f t="shared" si="2"/>
        <v>0</v>
      </c>
      <c r="F20" s="575"/>
      <c r="G20" s="575"/>
      <c r="H20" s="575"/>
      <c r="I20" s="567"/>
      <c r="J20" s="568"/>
      <c r="K20" s="569"/>
      <c r="L20" s="570"/>
      <c r="M20" s="571"/>
      <c r="N20" s="391"/>
    </row>
    <row r="21" spans="2:14" ht="21.75" customHeight="1" thickBot="1">
      <c r="B21" s="578"/>
      <c r="C21" s="579" t="s">
        <v>347</v>
      </c>
      <c r="D21" s="580"/>
      <c r="E21" s="622">
        <f t="shared" si="2"/>
        <v>0</v>
      </c>
      <c r="F21" s="581"/>
      <c r="G21" s="581"/>
      <c r="H21" s="581"/>
      <c r="I21" s="582"/>
      <c r="J21" s="583"/>
      <c r="K21" s="584"/>
      <c r="L21" s="570"/>
      <c r="M21" s="571"/>
      <c r="N21" s="391"/>
    </row>
    <row r="22" spans="2:14" ht="27" customHeight="1">
      <c r="B22" s="615" t="str">
        <f>IF('①6.成果目標(Ｋ)'!B11="","",'①6.成果目標(Ｋ)'!B11)</f>
        <v/>
      </c>
      <c r="C22" s="957" t="str">
        <f>IF(B22="","",'①6.成果目標(Ｋ)'!C11)</f>
        <v/>
      </c>
      <c r="D22" s="617"/>
      <c r="E22" s="618">
        <f>SUM(E23:E29)</f>
        <v>0</v>
      </c>
      <c r="F22" s="618">
        <f>SUM(F23:F29)</f>
        <v>0</v>
      </c>
      <c r="G22" s="618">
        <f>SUM(G23:G29)</f>
        <v>0</v>
      </c>
      <c r="H22" s="618">
        <f>SUM(H23:H29)</f>
        <v>0</v>
      </c>
      <c r="I22" s="592"/>
      <c r="J22" s="593"/>
      <c r="K22" s="594"/>
      <c r="L22" s="555"/>
      <c r="M22" s="551"/>
      <c r="N22" s="391"/>
    </row>
    <row r="23" spans="2:14" ht="21.75" customHeight="1">
      <c r="B23" s="556"/>
      <c r="C23" s="557" t="s">
        <v>342</v>
      </c>
      <c r="D23" s="558"/>
      <c r="E23" s="620">
        <f>SUM(F23:H23)</f>
        <v>0</v>
      </c>
      <c r="F23" s="559"/>
      <c r="G23" s="559"/>
      <c r="H23" s="559"/>
      <c r="I23" s="588"/>
      <c r="J23" s="561"/>
      <c r="K23" s="562"/>
      <c r="L23" s="570"/>
      <c r="M23" s="571"/>
      <c r="N23" s="391"/>
    </row>
    <row r="24" spans="2:14" ht="21.75" customHeight="1">
      <c r="B24" s="563"/>
      <c r="C24" s="564" t="s">
        <v>343</v>
      </c>
      <c r="D24" s="565"/>
      <c r="E24" s="621">
        <f t="shared" ref="E24:E29" si="3">SUM(F24:H24)</f>
        <v>0</v>
      </c>
      <c r="F24" s="566"/>
      <c r="G24" s="566"/>
      <c r="H24" s="566"/>
      <c r="I24" s="567"/>
      <c r="J24" s="568"/>
      <c r="K24" s="569"/>
      <c r="L24" s="555"/>
      <c r="M24" s="551"/>
      <c r="N24" s="391"/>
    </row>
    <row r="25" spans="2:14" ht="21.75" customHeight="1">
      <c r="B25" s="563"/>
      <c r="C25" s="564" t="s">
        <v>344</v>
      </c>
      <c r="D25" s="565"/>
      <c r="E25" s="621">
        <f t="shared" si="3"/>
        <v>0</v>
      </c>
      <c r="F25" s="566"/>
      <c r="G25" s="566"/>
      <c r="H25" s="566"/>
      <c r="I25" s="567"/>
      <c r="J25" s="568"/>
      <c r="K25" s="569"/>
      <c r="L25" s="555"/>
      <c r="M25" s="551"/>
      <c r="N25" s="391"/>
    </row>
    <row r="26" spans="2:14" ht="21.75" customHeight="1">
      <c r="B26" s="563"/>
      <c r="C26" s="564" t="s">
        <v>345</v>
      </c>
      <c r="D26" s="565"/>
      <c r="E26" s="621">
        <f t="shared" si="3"/>
        <v>0</v>
      </c>
      <c r="F26" s="566"/>
      <c r="G26" s="566"/>
      <c r="H26" s="566"/>
      <c r="I26" s="567"/>
      <c r="J26" s="568"/>
      <c r="K26" s="569"/>
      <c r="L26" s="555"/>
      <c r="M26" s="551"/>
      <c r="N26" s="391"/>
    </row>
    <row r="27" spans="2:14" ht="21.75" customHeight="1">
      <c r="B27" s="563"/>
      <c r="C27" s="573" t="s">
        <v>171</v>
      </c>
      <c r="D27" s="565"/>
      <c r="E27" s="621">
        <f t="shared" si="3"/>
        <v>0</v>
      </c>
      <c r="F27" s="566"/>
      <c r="G27" s="566"/>
      <c r="H27" s="566"/>
      <c r="I27" s="567"/>
      <c r="J27" s="568"/>
      <c r="K27" s="569"/>
      <c r="L27" s="570"/>
      <c r="M27" s="571"/>
      <c r="N27" s="391"/>
    </row>
    <row r="28" spans="2:14" ht="21.75" customHeight="1">
      <c r="B28" s="563"/>
      <c r="C28" s="564" t="s">
        <v>346</v>
      </c>
      <c r="D28" s="565"/>
      <c r="E28" s="621">
        <f t="shared" si="3"/>
        <v>0</v>
      </c>
      <c r="F28" s="575"/>
      <c r="G28" s="575"/>
      <c r="H28" s="575"/>
      <c r="I28" s="567"/>
      <c r="J28" s="576"/>
      <c r="K28" s="577"/>
      <c r="L28" s="570"/>
      <c r="M28" s="571"/>
      <c r="N28" s="391"/>
    </row>
    <row r="29" spans="2:14" ht="21.75" customHeight="1" thickBot="1">
      <c r="B29" s="578"/>
      <c r="C29" s="579" t="s">
        <v>347</v>
      </c>
      <c r="D29" s="580"/>
      <c r="E29" s="622">
        <f t="shared" si="3"/>
        <v>0</v>
      </c>
      <c r="F29" s="581"/>
      <c r="G29" s="581"/>
      <c r="H29" s="581"/>
      <c r="I29" s="582"/>
      <c r="J29" s="583"/>
      <c r="K29" s="584"/>
      <c r="L29" s="570"/>
      <c r="M29" s="571"/>
      <c r="N29" s="391"/>
    </row>
    <row r="30" spans="2:14" ht="27" customHeight="1">
      <c r="B30" s="611" t="str">
        <f>IF('①6.成果目標(Ｋ)'!B13="","",'①6.成果目標(Ｋ)'!B13)</f>
        <v/>
      </c>
      <c r="C30" s="956" t="str">
        <f>IF(B30="","",'①6.成果目標(Ｋ)'!C13)</f>
        <v/>
      </c>
      <c r="D30" s="613"/>
      <c r="E30" s="614">
        <f>SUM(E31:E37)</f>
        <v>0</v>
      </c>
      <c r="F30" s="614">
        <f>SUM(F31:F37)</f>
        <v>0</v>
      </c>
      <c r="G30" s="614">
        <f>SUM(G31:G37)</f>
        <v>0</v>
      </c>
      <c r="H30" s="614">
        <f>SUM(H31:H37)</f>
        <v>0</v>
      </c>
      <c r="I30" s="595"/>
      <c r="J30" s="596"/>
      <c r="K30" s="597"/>
      <c r="L30" s="555"/>
      <c r="M30" s="551"/>
      <c r="N30" s="391"/>
    </row>
    <row r="31" spans="2:14" ht="21.75" customHeight="1">
      <c r="B31" s="556"/>
      <c r="C31" s="557" t="s">
        <v>342</v>
      </c>
      <c r="D31" s="558"/>
      <c r="E31" s="620">
        <f>SUM(F31:H31)</f>
        <v>0</v>
      </c>
      <c r="F31" s="559"/>
      <c r="G31" s="559"/>
      <c r="H31" s="559"/>
      <c r="I31" s="588"/>
      <c r="J31" s="561"/>
      <c r="K31" s="562"/>
      <c r="L31" s="570"/>
      <c r="M31" s="571"/>
      <c r="N31" s="391"/>
    </row>
    <row r="32" spans="2:14" ht="21.75" customHeight="1">
      <c r="B32" s="563"/>
      <c r="C32" s="564" t="s">
        <v>343</v>
      </c>
      <c r="D32" s="565"/>
      <c r="E32" s="621">
        <f t="shared" ref="E32:E37" si="4">SUM(F32:H32)</f>
        <v>0</v>
      </c>
      <c r="F32" s="566"/>
      <c r="G32" s="566"/>
      <c r="H32" s="566"/>
      <c r="I32" s="567"/>
      <c r="J32" s="568"/>
      <c r="K32" s="569"/>
      <c r="L32" s="555"/>
      <c r="M32" s="551"/>
      <c r="N32" s="391"/>
    </row>
    <row r="33" spans="2:14" ht="21.75" customHeight="1">
      <c r="B33" s="563"/>
      <c r="C33" s="564" t="s">
        <v>344</v>
      </c>
      <c r="D33" s="565"/>
      <c r="E33" s="621">
        <f t="shared" si="4"/>
        <v>0</v>
      </c>
      <c r="F33" s="566"/>
      <c r="G33" s="566"/>
      <c r="H33" s="566"/>
      <c r="I33" s="567"/>
      <c r="J33" s="568"/>
      <c r="K33" s="569"/>
      <c r="L33" s="555"/>
      <c r="M33" s="551"/>
      <c r="N33" s="391"/>
    </row>
    <row r="34" spans="2:14" ht="21.75" customHeight="1">
      <c r="B34" s="563"/>
      <c r="C34" s="564" t="s">
        <v>345</v>
      </c>
      <c r="D34" s="565"/>
      <c r="E34" s="621">
        <f t="shared" si="4"/>
        <v>0</v>
      </c>
      <c r="F34" s="566"/>
      <c r="G34" s="566"/>
      <c r="H34" s="566"/>
      <c r="I34" s="567"/>
      <c r="J34" s="568"/>
      <c r="K34" s="569"/>
      <c r="L34" s="555"/>
      <c r="M34" s="551"/>
      <c r="N34" s="391"/>
    </row>
    <row r="35" spans="2:14" ht="21.75" customHeight="1">
      <c r="B35" s="563"/>
      <c r="C35" s="573" t="s">
        <v>171</v>
      </c>
      <c r="D35" s="565"/>
      <c r="E35" s="621">
        <f t="shared" si="4"/>
        <v>0</v>
      </c>
      <c r="F35" s="566"/>
      <c r="G35" s="566"/>
      <c r="H35" s="566"/>
      <c r="I35" s="567"/>
      <c r="J35" s="568"/>
      <c r="K35" s="569"/>
      <c r="L35" s="570"/>
      <c r="M35" s="571"/>
      <c r="N35" s="391"/>
    </row>
    <row r="36" spans="2:14" ht="21.75" customHeight="1">
      <c r="B36" s="563"/>
      <c r="C36" s="564" t="s">
        <v>346</v>
      </c>
      <c r="D36" s="565"/>
      <c r="E36" s="621">
        <f t="shared" si="4"/>
        <v>0</v>
      </c>
      <c r="F36" s="575"/>
      <c r="G36" s="575"/>
      <c r="H36" s="575"/>
      <c r="I36" s="567"/>
      <c r="J36" s="576"/>
      <c r="K36" s="577"/>
      <c r="L36" s="570"/>
      <c r="M36" s="571"/>
      <c r="N36" s="391"/>
    </row>
    <row r="37" spans="2:14" ht="21.75" customHeight="1" thickBot="1">
      <c r="B37" s="563"/>
      <c r="C37" s="598" t="s">
        <v>347</v>
      </c>
      <c r="D37" s="599"/>
      <c r="E37" s="623">
        <f t="shared" si="4"/>
        <v>0</v>
      </c>
      <c r="F37" s="600"/>
      <c r="G37" s="600"/>
      <c r="H37" s="600"/>
      <c r="I37" s="567"/>
      <c r="J37" s="601"/>
      <c r="K37" s="602"/>
      <c r="L37" s="570"/>
      <c r="M37" s="571"/>
      <c r="N37" s="391"/>
    </row>
    <row r="38" spans="2:14" ht="27" customHeight="1">
      <c r="B38" s="615" t="str">
        <f>IF('①6.成果目標(Ｋ)'!B15="","",'①6.成果目標(Ｋ)'!B15)</f>
        <v/>
      </c>
      <c r="C38" s="957" t="str">
        <f>IF(B38="","",'①6.成果目標(Ｋ)'!C15)</f>
        <v/>
      </c>
      <c r="D38" s="617"/>
      <c r="E38" s="618">
        <f>SUM(E39:E45)</f>
        <v>0</v>
      </c>
      <c r="F38" s="618">
        <f>SUM(F39:F45)</f>
        <v>0</v>
      </c>
      <c r="G38" s="618">
        <f>SUM(G39:G45)</f>
        <v>0</v>
      </c>
      <c r="H38" s="618">
        <f>SUM(H39:H45)</f>
        <v>0</v>
      </c>
      <c r="I38" s="603"/>
      <c r="J38" s="604"/>
      <c r="K38" s="605"/>
      <c r="L38" s="555"/>
      <c r="M38" s="551"/>
      <c r="N38" s="391"/>
    </row>
    <row r="39" spans="2:14" ht="21.75" customHeight="1">
      <c r="B39" s="556"/>
      <c r="C39" s="557" t="s">
        <v>342</v>
      </c>
      <c r="D39" s="558"/>
      <c r="E39" s="620">
        <f>SUM(F39:H39)</f>
        <v>0</v>
      </c>
      <c r="F39" s="559"/>
      <c r="G39" s="559"/>
      <c r="H39" s="559"/>
      <c r="I39" s="588"/>
      <c r="J39" s="561"/>
      <c r="K39" s="562"/>
      <c r="L39" s="570"/>
      <c r="M39" s="571"/>
      <c r="N39" s="391"/>
    </row>
    <row r="40" spans="2:14" ht="21.75" customHeight="1">
      <c r="B40" s="563"/>
      <c r="C40" s="564" t="s">
        <v>343</v>
      </c>
      <c r="D40" s="565"/>
      <c r="E40" s="621">
        <f t="shared" ref="E40:E45" si="5">SUM(F40:H40)</f>
        <v>0</v>
      </c>
      <c r="F40" s="566"/>
      <c r="G40" s="566"/>
      <c r="H40" s="566"/>
      <c r="I40" s="567"/>
      <c r="J40" s="568"/>
      <c r="K40" s="569"/>
      <c r="L40" s="555"/>
      <c r="M40" s="551"/>
      <c r="N40" s="391"/>
    </row>
    <row r="41" spans="2:14" ht="21.75" customHeight="1">
      <c r="B41" s="563"/>
      <c r="C41" s="564" t="s">
        <v>344</v>
      </c>
      <c r="D41" s="565"/>
      <c r="E41" s="621">
        <f t="shared" si="5"/>
        <v>0</v>
      </c>
      <c r="F41" s="566"/>
      <c r="G41" s="566"/>
      <c r="H41" s="566"/>
      <c r="I41" s="567"/>
      <c r="J41" s="568"/>
      <c r="K41" s="569"/>
      <c r="L41" s="555"/>
      <c r="M41" s="551"/>
      <c r="N41" s="391"/>
    </row>
    <row r="42" spans="2:14" ht="21.75" customHeight="1">
      <c r="B42" s="563"/>
      <c r="C42" s="564" t="s">
        <v>345</v>
      </c>
      <c r="D42" s="565"/>
      <c r="E42" s="621">
        <f t="shared" si="5"/>
        <v>0</v>
      </c>
      <c r="F42" s="566"/>
      <c r="G42" s="566"/>
      <c r="H42" s="566"/>
      <c r="I42" s="567"/>
      <c r="J42" s="568"/>
      <c r="K42" s="569"/>
      <c r="L42" s="555"/>
      <c r="M42" s="551"/>
      <c r="N42" s="391"/>
    </row>
    <row r="43" spans="2:14" ht="21.75" customHeight="1">
      <c r="B43" s="563"/>
      <c r="C43" s="573" t="s">
        <v>171</v>
      </c>
      <c r="D43" s="565"/>
      <c r="E43" s="621">
        <f t="shared" si="5"/>
        <v>0</v>
      </c>
      <c r="F43" s="566"/>
      <c r="G43" s="566"/>
      <c r="H43" s="566"/>
      <c r="I43" s="567"/>
      <c r="J43" s="568"/>
      <c r="K43" s="569"/>
      <c r="L43" s="570"/>
      <c r="M43" s="571"/>
      <c r="N43" s="391"/>
    </row>
    <row r="44" spans="2:14" ht="21.75" customHeight="1">
      <c r="B44" s="563"/>
      <c r="C44" s="564" t="s">
        <v>346</v>
      </c>
      <c r="D44" s="565"/>
      <c r="E44" s="621">
        <f t="shared" si="5"/>
        <v>0</v>
      </c>
      <c r="F44" s="575"/>
      <c r="G44" s="575"/>
      <c r="H44" s="575"/>
      <c r="I44" s="567"/>
      <c r="J44" s="568"/>
      <c r="K44" s="569"/>
      <c r="L44" s="570"/>
      <c r="M44" s="571"/>
      <c r="N44" s="391"/>
    </row>
    <row r="45" spans="2:14" ht="21.75" customHeight="1" thickBot="1">
      <c r="B45" s="578"/>
      <c r="C45" s="579" t="s">
        <v>347</v>
      </c>
      <c r="D45" s="580"/>
      <c r="E45" s="622">
        <f t="shared" si="5"/>
        <v>0</v>
      </c>
      <c r="F45" s="581"/>
      <c r="G45" s="581"/>
      <c r="H45" s="581"/>
      <c r="I45" s="582"/>
      <c r="J45" s="583"/>
      <c r="K45" s="584"/>
      <c r="L45" s="570"/>
      <c r="M45" s="571"/>
      <c r="N45" s="391"/>
    </row>
    <row r="46" spans="2:14" ht="21.75" hidden="1" customHeight="1">
      <c r="B46" s="589"/>
      <c r="C46" s="954"/>
      <c r="D46" s="591"/>
      <c r="E46" s="618">
        <f>SUM(E47:E53)</f>
        <v>0</v>
      </c>
      <c r="F46" s="618">
        <f>SUM(F47:F53)</f>
        <v>0</v>
      </c>
      <c r="G46" s="618">
        <f>SUM(G47:G53)</f>
        <v>0</v>
      </c>
      <c r="H46" s="618">
        <f>SUM(H47:H53)</f>
        <v>0</v>
      </c>
      <c r="I46" s="603"/>
      <c r="J46" s="604"/>
      <c r="K46" s="605"/>
      <c r="L46" s="555"/>
      <c r="M46" s="551"/>
      <c r="N46" s="391"/>
    </row>
    <row r="47" spans="2:14" ht="21.75" hidden="1" customHeight="1">
      <c r="B47" s="556"/>
      <c r="C47" s="557" t="s">
        <v>342</v>
      </c>
      <c r="D47" s="558"/>
      <c r="E47" s="620">
        <f>SUM(F47:H47)</f>
        <v>0</v>
      </c>
      <c r="F47" s="559"/>
      <c r="G47" s="559"/>
      <c r="H47" s="559"/>
      <c r="I47" s="588"/>
      <c r="J47" s="561"/>
      <c r="K47" s="562"/>
      <c r="L47" s="570"/>
      <c r="M47" s="571"/>
      <c r="N47" s="391"/>
    </row>
    <row r="48" spans="2:14" ht="21.75" hidden="1" customHeight="1">
      <c r="B48" s="563"/>
      <c r="C48" s="564" t="s">
        <v>343</v>
      </c>
      <c r="D48" s="565"/>
      <c r="E48" s="621">
        <f t="shared" ref="E48:E53" si="6">SUM(F48:H48)</f>
        <v>0</v>
      </c>
      <c r="F48" s="566"/>
      <c r="G48" s="566"/>
      <c r="H48" s="566"/>
      <c r="I48" s="567"/>
      <c r="J48" s="568"/>
      <c r="K48" s="569"/>
      <c r="L48" s="555"/>
      <c r="M48" s="551"/>
      <c r="N48" s="391"/>
    </row>
    <row r="49" spans="2:14" ht="21.75" hidden="1" customHeight="1">
      <c r="B49" s="563"/>
      <c r="C49" s="564" t="s">
        <v>344</v>
      </c>
      <c r="D49" s="565"/>
      <c r="E49" s="621">
        <f t="shared" si="6"/>
        <v>0</v>
      </c>
      <c r="F49" s="566"/>
      <c r="G49" s="566"/>
      <c r="H49" s="566"/>
      <c r="I49" s="567"/>
      <c r="J49" s="568"/>
      <c r="K49" s="569"/>
      <c r="L49" s="555"/>
      <c r="M49" s="551"/>
      <c r="N49" s="391"/>
    </row>
    <row r="50" spans="2:14" ht="21.75" hidden="1" customHeight="1">
      <c r="B50" s="563"/>
      <c r="C50" s="564" t="s">
        <v>348</v>
      </c>
      <c r="D50" s="565"/>
      <c r="E50" s="621">
        <f t="shared" si="6"/>
        <v>0</v>
      </c>
      <c r="F50" s="566"/>
      <c r="G50" s="566"/>
      <c r="H50" s="566"/>
      <c r="I50" s="567"/>
      <c r="J50" s="568"/>
      <c r="K50" s="569"/>
      <c r="L50" s="555"/>
      <c r="M50" s="551"/>
      <c r="N50" s="391"/>
    </row>
    <row r="51" spans="2:14" ht="21.75" hidden="1" customHeight="1">
      <c r="B51" s="563"/>
      <c r="C51" s="573" t="s">
        <v>171</v>
      </c>
      <c r="D51" s="565"/>
      <c r="E51" s="621">
        <f t="shared" si="6"/>
        <v>0</v>
      </c>
      <c r="F51" s="566"/>
      <c r="G51" s="566"/>
      <c r="H51" s="566"/>
      <c r="I51" s="567"/>
      <c r="J51" s="568"/>
      <c r="K51" s="569"/>
      <c r="L51" s="570"/>
      <c r="M51" s="571"/>
      <c r="N51" s="391"/>
    </row>
    <row r="52" spans="2:14" ht="21.75" hidden="1" customHeight="1">
      <c r="B52" s="563"/>
      <c r="C52" s="564" t="s">
        <v>346</v>
      </c>
      <c r="D52" s="565"/>
      <c r="E52" s="621">
        <f t="shared" si="6"/>
        <v>0</v>
      </c>
      <c r="F52" s="575"/>
      <c r="G52" s="575"/>
      <c r="H52" s="575"/>
      <c r="I52" s="567"/>
      <c r="J52" s="568"/>
      <c r="K52" s="569"/>
      <c r="L52" s="570"/>
      <c r="M52" s="571"/>
      <c r="N52" s="391"/>
    </row>
    <row r="53" spans="2:14" ht="21.75" hidden="1" customHeight="1" thickBot="1">
      <c r="B53" s="578"/>
      <c r="C53" s="579" t="s">
        <v>347</v>
      </c>
      <c r="D53" s="580"/>
      <c r="E53" s="622">
        <f t="shared" si="6"/>
        <v>0</v>
      </c>
      <c r="F53" s="581"/>
      <c r="G53" s="581"/>
      <c r="H53" s="581"/>
      <c r="I53" s="582"/>
      <c r="J53" s="583"/>
      <c r="K53" s="584"/>
      <c r="L53" s="570"/>
      <c r="M53" s="571"/>
      <c r="N53" s="391"/>
    </row>
    <row r="54" spans="2:14">
      <c r="B54" s="468" t="s">
        <v>145</v>
      </c>
      <c r="C54" s="469" t="s">
        <v>175</v>
      </c>
    </row>
    <row r="55" spans="2:14">
      <c r="B55" s="468" t="s">
        <v>147</v>
      </c>
      <c r="C55" s="469" t="s">
        <v>176</v>
      </c>
    </row>
    <row r="56" spans="2:14">
      <c r="C56" s="469" t="s">
        <v>177</v>
      </c>
    </row>
    <row r="57" spans="2:14">
      <c r="B57" s="468" t="s">
        <v>149</v>
      </c>
      <c r="C57" s="469" t="s">
        <v>178</v>
      </c>
    </row>
    <row r="58" spans="2:14">
      <c r="C58" s="469" t="s">
        <v>179</v>
      </c>
    </row>
  </sheetData>
  <sheetProtection algorithmName="SHA-512" hashValue="p7BhH+58ZUF8bRuxwGC9d4ZxDtjDCreDzTxKUaR3gEey4BcN7UsVFUbj1SNFw7TU5ulRuwS61FMpTLtSIADsdA==" saltValue="xRhhZlYG+OS7R09Y4egiKQ==" spinCount="100000" sheet="1" scenarios="1" formatCells="0" formatColumns="0" formatRows="0"/>
  <mergeCells count="74">
    <mergeCell ref="C46:D46"/>
    <mergeCell ref="J46:K46"/>
    <mergeCell ref="B47:B53"/>
    <mergeCell ref="I47:I53"/>
    <mergeCell ref="J47:K47"/>
    <mergeCell ref="J48:K48"/>
    <mergeCell ref="J49:K49"/>
    <mergeCell ref="J50:K50"/>
    <mergeCell ref="J51:K51"/>
    <mergeCell ref="J52:K52"/>
    <mergeCell ref="J53:K53"/>
    <mergeCell ref="C38:D38"/>
    <mergeCell ref="J38:K38"/>
    <mergeCell ref="B39:B45"/>
    <mergeCell ref="I39:I45"/>
    <mergeCell ref="J39:K39"/>
    <mergeCell ref="J40:K40"/>
    <mergeCell ref="J41:K41"/>
    <mergeCell ref="J42:K42"/>
    <mergeCell ref="J43:K43"/>
    <mergeCell ref="J44:K44"/>
    <mergeCell ref="J45:K45"/>
    <mergeCell ref="C30:D30"/>
    <mergeCell ref="J30:K30"/>
    <mergeCell ref="B31:B37"/>
    <mergeCell ref="I31:I37"/>
    <mergeCell ref="J31:K31"/>
    <mergeCell ref="J32:K32"/>
    <mergeCell ref="J33:K33"/>
    <mergeCell ref="J34:K34"/>
    <mergeCell ref="J35:K35"/>
    <mergeCell ref="J36:K36"/>
    <mergeCell ref="J37:K37"/>
    <mergeCell ref="C22:D22"/>
    <mergeCell ref="J22:K22"/>
    <mergeCell ref="B23:B29"/>
    <mergeCell ref="I23:I29"/>
    <mergeCell ref="J23:K23"/>
    <mergeCell ref="J24:K24"/>
    <mergeCell ref="J25:K25"/>
    <mergeCell ref="J26:K26"/>
    <mergeCell ref="J27:K27"/>
    <mergeCell ref="J28:K28"/>
    <mergeCell ref="J29:K29"/>
    <mergeCell ref="C14:D14"/>
    <mergeCell ref="J14:K14"/>
    <mergeCell ref="J18:K18"/>
    <mergeCell ref="J19:K19"/>
    <mergeCell ref="J20:K20"/>
    <mergeCell ref="B15:B21"/>
    <mergeCell ref="I15:I21"/>
    <mergeCell ref="J15:K15"/>
    <mergeCell ref="J16:K16"/>
    <mergeCell ref="J17:K17"/>
    <mergeCell ref="J21:K21"/>
    <mergeCell ref="B5:D5"/>
    <mergeCell ref="J5:K5"/>
    <mergeCell ref="C6:D6"/>
    <mergeCell ref="J6:K6"/>
    <mergeCell ref="B7:B13"/>
    <mergeCell ref="I7:I13"/>
    <mergeCell ref="J7:K7"/>
    <mergeCell ref="J8:K8"/>
    <mergeCell ref="J9:K9"/>
    <mergeCell ref="J10:K10"/>
    <mergeCell ref="J11:K11"/>
    <mergeCell ref="J12:K12"/>
    <mergeCell ref="J13:K13"/>
    <mergeCell ref="J2:K2"/>
    <mergeCell ref="B3:D4"/>
    <mergeCell ref="E3:E4"/>
    <mergeCell ref="F3:H3"/>
    <mergeCell ref="I3:I4"/>
    <mergeCell ref="J3:K4"/>
  </mergeCells>
  <phoneticPr fontId="1"/>
  <dataValidations count="3">
    <dataValidation operator="lessThan" allowBlank="1" showInputMessage="1" showErrorMessage="1" errorTitle="入力不要です。" error="[キャンセル]をクリックしてください。" sqref="E5:H5"/>
    <dataValidation type="whole" operator="lessThan" allowBlank="1" showInputMessage="1" showErrorMessage="1" errorTitle="入力不要です。" error="[キャンセル]をクリックしてください。" sqref="F46:H46 E7:E13 B14:H14 B22:H22 B30:H30 B38:H38 E39:E45 E31:E37 E23:E29 E15:E21 B5:D6 E6:H6">
      <formula1>0</formula1>
    </dataValidation>
    <dataValidation allowBlank="1" showInputMessage="1" showErrorMessage="1" promptTitle="金額単位は「円」です。" prompt="間違いありませんか？" sqref="F7:F13 F47:F53 F15:F21 F23:F29 F31:F37 F39:F4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rowBreaks count="1" manualBreakCount="1">
    <brk id="29"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0"/>
  <sheetViews>
    <sheetView view="pageBreakPreview" zoomScaleNormal="100" zoomScaleSheetLayoutView="100" workbookViewId="0"/>
  </sheetViews>
  <sheetFormatPr defaultRowHeight="14.25"/>
  <cols>
    <col min="1" max="1" width="1.75" style="203" customWidth="1"/>
    <col min="2" max="2" width="16.875" style="203" customWidth="1"/>
    <col min="3" max="10" width="14.625" style="203" customWidth="1"/>
    <col min="11" max="11" width="18.25" style="203" customWidth="1"/>
    <col min="12" max="12" width="0.75" style="203" customWidth="1"/>
    <col min="13" max="16384" width="9" style="203"/>
  </cols>
  <sheetData>
    <row r="1" spans="2:13" ht="9.75" customHeight="1"/>
    <row r="2" spans="2:13" ht="23.25" customHeight="1">
      <c r="B2" s="624"/>
      <c r="C2" s="624"/>
      <c r="D2" s="625"/>
      <c r="E2" s="624"/>
      <c r="F2" s="958"/>
      <c r="G2" s="984" t="str">
        <f>'①1.概要'!K2</f>
        <v>輸出重点品目の総合プロデュースマーケティング支援事業</v>
      </c>
      <c r="H2" s="958" t="s">
        <v>349</v>
      </c>
      <c r="I2" s="624"/>
      <c r="J2" s="624"/>
      <c r="K2" s="624"/>
    </row>
    <row r="3" spans="2:13" ht="11.25" customHeight="1">
      <c r="B3" s="626"/>
      <c r="C3" s="626"/>
      <c r="D3" s="626"/>
      <c r="E3" s="626"/>
    </row>
    <row r="4" spans="2:13" ht="23.25" customHeight="1" thickBot="1">
      <c r="B4" s="531" t="s">
        <v>350</v>
      </c>
      <c r="E4" s="555"/>
      <c r="F4" s="628"/>
      <c r="G4" s="629"/>
      <c r="I4" s="629" t="s">
        <v>193</v>
      </c>
    </row>
    <row r="5" spans="2:13" ht="21" customHeight="1">
      <c r="B5" s="630" t="s">
        <v>194</v>
      </c>
      <c r="C5" s="631" t="s">
        <v>195</v>
      </c>
      <c r="D5" s="632"/>
      <c r="E5" s="632"/>
      <c r="F5" s="632"/>
      <c r="G5" s="633"/>
      <c r="H5" s="634" t="s">
        <v>351</v>
      </c>
      <c r="I5" s="635" t="s">
        <v>162</v>
      </c>
    </row>
    <row r="6" spans="2:13" ht="21" customHeight="1" thickBot="1">
      <c r="B6" s="959"/>
      <c r="C6" s="960" t="s">
        <v>259</v>
      </c>
      <c r="D6" s="961"/>
      <c r="E6" s="962"/>
      <c r="F6" s="963" t="s">
        <v>352</v>
      </c>
      <c r="G6" s="964" t="s">
        <v>353</v>
      </c>
      <c r="H6" s="965"/>
      <c r="I6" s="655"/>
    </row>
    <row r="7" spans="2:13" ht="45.75" customHeight="1">
      <c r="B7" s="636"/>
      <c r="C7" s="637" t="s">
        <v>354</v>
      </c>
      <c r="D7" s="966" t="s">
        <v>355</v>
      </c>
      <c r="E7" s="967" t="s">
        <v>356</v>
      </c>
      <c r="F7" s="968"/>
      <c r="G7" s="668"/>
      <c r="H7" s="640"/>
      <c r="I7" s="641"/>
    </row>
    <row r="8" spans="2:13" ht="60" customHeight="1" thickBot="1">
      <c r="B8" s="969" t="s">
        <v>357</v>
      </c>
      <c r="C8" s="985">
        <f>IF(①交付申請書!C7="","",①交付申請書!C7)</f>
        <v>0</v>
      </c>
      <c r="D8" s="986">
        <f>C8-E8</f>
        <v>0</v>
      </c>
      <c r="E8" s="987">
        <f>IF('⑥7.経費内訳(Ｋ)'!F5="","",'⑥7.経費内訳(Ｋ)'!F5)</f>
        <v>0</v>
      </c>
      <c r="F8" s="988">
        <f>IF('⑥7.経費内訳(Ｋ)'!G5="","",'⑥7.経費内訳(Ｋ)'!G5)</f>
        <v>0</v>
      </c>
      <c r="G8" s="989">
        <f>IF('⑥7.経費内訳(Ｋ)'!H5="","",'⑥7.経費内訳(Ｋ)'!H5)</f>
        <v>0</v>
      </c>
      <c r="H8" s="990">
        <f>SUM(E8:G8)</f>
        <v>0</v>
      </c>
      <c r="I8" s="970"/>
    </row>
    <row r="9" spans="2:13" ht="21" customHeight="1" thickTop="1" thickBot="1">
      <c r="B9" s="645" t="s">
        <v>201</v>
      </c>
      <c r="C9" s="688">
        <f>IF(C8="","",C8)</f>
        <v>0</v>
      </c>
      <c r="D9" s="991">
        <f t="shared" ref="D9:H9" si="0">IF(D8="","",D8)</f>
        <v>0</v>
      </c>
      <c r="E9" s="992">
        <f t="shared" si="0"/>
        <v>0</v>
      </c>
      <c r="F9" s="993">
        <f t="shared" si="0"/>
        <v>0</v>
      </c>
      <c r="G9" s="994">
        <f t="shared" si="0"/>
        <v>0</v>
      </c>
      <c r="H9" s="995">
        <f t="shared" si="0"/>
        <v>0</v>
      </c>
      <c r="I9" s="971" t="s">
        <v>358</v>
      </c>
    </row>
    <row r="10" spans="2:13" ht="21" customHeight="1"/>
    <row r="11" spans="2:13" ht="21" customHeight="1" thickBot="1">
      <c r="B11" s="531" t="s">
        <v>359</v>
      </c>
      <c r="K11" s="629" t="s">
        <v>193</v>
      </c>
    </row>
    <row r="12" spans="2:13" ht="21" customHeight="1">
      <c r="B12" s="630" t="s">
        <v>194</v>
      </c>
      <c r="C12" s="631" t="s">
        <v>195</v>
      </c>
      <c r="D12" s="632"/>
      <c r="E12" s="632"/>
      <c r="F12" s="632"/>
      <c r="G12" s="632"/>
      <c r="H12" s="633"/>
      <c r="I12" s="972" t="s">
        <v>360</v>
      </c>
      <c r="J12" s="651" t="s">
        <v>361</v>
      </c>
      <c r="K12" s="973" t="s">
        <v>362</v>
      </c>
    </row>
    <row r="13" spans="2:13" ht="21" customHeight="1" thickBot="1">
      <c r="B13" s="959"/>
      <c r="C13" s="960" t="s">
        <v>363</v>
      </c>
      <c r="D13" s="962"/>
      <c r="E13" s="960" t="s">
        <v>364</v>
      </c>
      <c r="F13" s="962"/>
      <c r="G13" s="960" t="s">
        <v>365</v>
      </c>
      <c r="H13" s="962"/>
      <c r="I13" s="963"/>
      <c r="J13" s="974"/>
      <c r="K13" s="975"/>
    </row>
    <row r="14" spans="2:13" ht="35.25" customHeight="1">
      <c r="B14" s="636"/>
      <c r="C14" s="976" t="s">
        <v>366</v>
      </c>
      <c r="D14" s="967" t="s">
        <v>367</v>
      </c>
      <c r="E14" s="977" t="s">
        <v>368</v>
      </c>
      <c r="F14" s="967" t="s">
        <v>369</v>
      </c>
      <c r="G14" s="977" t="s">
        <v>368</v>
      </c>
      <c r="H14" s="967" t="s">
        <v>370</v>
      </c>
      <c r="I14" s="968"/>
      <c r="J14" s="655"/>
      <c r="K14" s="978"/>
    </row>
    <row r="15" spans="2:13" ht="60" customHeight="1" thickBot="1">
      <c r="B15" s="969" t="s">
        <v>357</v>
      </c>
      <c r="C15" s="996">
        <f>IF(E8="","",E8)</f>
        <v>0</v>
      </c>
      <c r="D15" s="997">
        <f>IF('⑥7.経費内訳(Ｋ)'!F5="","",'⑥7.経費内訳(Ｋ)'!F5)</f>
        <v>0</v>
      </c>
      <c r="E15" s="997">
        <f>IF(' ⑦変更交付'!F9="","",' ⑦変更交付'!F9)</f>
        <v>0</v>
      </c>
      <c r="F15" s="997">
        <f>IF('⑥7.経費内訳(Ｋ)'!G5="","",'⑥7.経費内訳(Ｋ)'!G5)</f>
        <v>0</v>
      </c>
      <c r="G15" s="997">
        <f>IF(' ⑦変更交付'!H9="","",' ⑦変更交付'!H9)</f>
        <v>0</v>
      </c>
      <c r="H15" s="997">
        <f>IF('⑥7.経費内訳(Ｋ)'!H5="","",'⑥7.経費内訳(Ｋ)'!H5)</f>
        <v>0</v>
      </c>
      <c r="I15" s="997">
        <f>IF(SUM(C15,E15,G15)="","",SUM(C15,E15,G15))</f>
        <v>0</v>
      </c>
      <c r="J15" s="997">
        <f>IF(SUM(D15,F15,H15)="","",SUM(D15,F15,H15))</f>
        <v>0</v>
      </c>
      <c r="K15" s="979"/>
    </row>
    <row r="16" spans="2:13" ht="21" customHeight="1" thickTop="1" thickBot="1">
      <c r="B16" s="645" t="s">
        <v>201</v>
      </c>
      <c r="C16" s="998">
        <f>IF(C15="","",C15)</f>
        <v>0</v>
      </c>
      <c r="D16" s="999">
        <f t="shared" ref="D16:J16" si="1">IF(D15="","",D15)</f>
        <v>0</v>
      </c>
      <c r="E16" s="999">
        <f t="shared" si="1"/>
        <v>0</v>
      </c>
      <c r="F16" s="999">
        <f t="shared" si="1"/>
        <v>0</v>
      </c>
      <c r="G16" s="999">
        <f t="shared" si="1"/>
        <v>0</v>
      </c>
      <c r="H16" s="999">
        <f>IF(H15="","",H15)</f>
        <v>0</v>
      </c>
      <c r="I16" s="999">
        <f t="shared" si="1"/>
        <v>0</v>
      </c>
      <c r="J16" s="999">
        <f t="shared" si="1"/>
        <v>0</v>
      </c>
      <c r="K16" s="971" t="s">
        <v>358</v>
      </c>
      <c r="M16" s="207" t="s">
        <v>203</v>
      </c>
    </row>
    <row r="17" spans="2:9" ht="21" customHeight="1" thickBot="1"/>
    <row r="18" spans="2:9" ht="21" customHeight="1" thickBot="1">
      <c r="B18" s="980" t="s">
        <v>371</v>
      </c>
      <c r="C18" s="674"/>
      <c r="D18" s="981" t="s">
        <v>372</v>
      </c>
      <c r="E18" s="982"/>
      <c r="I18" s="983"/>
    </row>
    <row r="19" spans="2:9" ht="21" customHeight="1"/>
    <row r="20" spans="2:9" ht="21" customHeight="1"/>
  </sheetData>
  <sheetProtection algorithmName="SHA-512" hashValue="ytGTtPpgjQYI+1Q4vC66pQ4LE6bE/U+tNRInRv0OxPo/IaJ3slZYvykqguxlRHt0sNLme60n0PkkDcnMDOiHew==" saltValue="yVkTaGSdpCLZFRdYgsp+2A==" spinCount="100000" sheet="1" scenarios="1" formatCells="0" formatColumns="0" formatRows="0"/>
  <mergeCells count="16">
    <mergeCell ref="D18:E18"/>
    <mergeCell ref="B12:B14"/>
    <mergeCell ref="C12:H12"/>
    <mergeCell ref="I12:I14"/>
    <mergeCell ref="J12:J14"/>
    <mergeCell ref="K12:K14"/>
    <mergeCell ref="C13:D13"/>
    <mergeCell ref="E13:F13"/>
    <mergeCell ref="G13:H13"/>
    <mergeCell ref="B5:B7"/>
    <mergeCell ref="C5:G5"/>
    <mergeCell ref="H5:H7"/>
    <mergeCell ref="I5:I7"/>
    <mergeCell ref="C6:E6"/>
    <mergeCell ref="F6:F7"/>
    <mergeCell ref="G6:G7"/>
  </mergeCells>
  <phoneticPr fontId="1"/>
  <conditionalFormatting sqref="K16">
    <cfRule type="containsText" dxfId="104" priority="4" operator="containsText" text="消費税仕入控除額">
      <formula>NOT(ISERROR(SEARCH("消費税仕入控除額",K16)))</formula>
    </cfRule>
  </conditionalFormatting>
  <conditionalFormatting sqref="I9">
    <cfRule type="containsText" dxfId="103" priority="3" operator="containsText" text="消費税仕入控除額">
      <formula>NOT(ISERROR(SEARCH("消費税仕入控除額",I9)))</formula>
    </cfRule>
  </conditionalFormatting>
  <conditionalFormatting sqref="D18:E18">
    <cfRule type="notContainsText" dxfId="102" priority="1" operator="notContains" text="入力">
      <formula>ISERROR(SEARCH("入力",D18))</formula>
    </cfRule>
    <cfRule type="beginsWith" dxfId="101" priority="2" operator="beginsWith" text="入力してください">
      <formula>LEFT(D18,LEN("入力してください"))="入力してください"</formula>
    </cfRule>
  </conditionalFormatting>
  <dataValidations count="2">
    <dataValidation allowBlank="1" showInputMessage="1" showErrorMessage="1" promptTitle="西暦で入力してください。" prompt="例：2022/3/1" sqref="D18:E18"/>
    <dataValidation type="list" allowBlank="1" showInputMessage="1" showErrorMessage="1" sqref="K16">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29"/>
      <c r="C2" s="29"/>
      <c r="D2" s="29"/>
      <c r="E2" s="29"/>
      <c r="F2" s="29"/>
      <c r="G2" s="29"/>
      <c r="H2" s="29"/>
      <c r="I2" s="29"/>
      <c r="J2" s="30" t="str">
        <f>'①1.概要'!K2</f>
        <v>輸出重点品目の総合プロデュースマーケティング支援事業</v>
      </c>
      <c r="K2" s="29" t="s">
        <v>191</v>
      </c>
      <c r="L2" s="29"/>
      <c r="M2" s="29"/>
      <c r="N2" s="29"/>
    </row>
    <row r="3" spans="2:14" ht="19.5" customHeight="1">
      <c r="N3" s="145" t="s">
        <v>373</v>
      </c>
    </row>
    <row r="4" spans="2:14" ht="19.5" customHeight="1">
      <c r="N4" s="145"/>
    </row>
    <row r="5" spans="2:14" ht="19.5" customHeight="1">
      <c r="B5" s="1" t="s">
        <v>374</v>
      </c>
    </row>
    <row r="6" spans="2:14" ht="19.5" customHeight="1">
      <c r="B6" s="15"/>
      <c r="C6" s="15"/>
      <c r="D6" s="15"/>
      <c r="K6" s="199">
        <v>0</v>
      </c>
      <c r="L6" s="200"/>
      <c r="M6" s="1" t="s">
        <v>375</v>
      </c>
    </row>
    <row r="7" spans="2:14" ht="19.5" customHeight="1"/>
    <row r="8" spans="2:14" ht="19.5" customHeight="1">
      <c r="B8" s="1" t="s">
        <v>376</v>
      </c>
    </row>
    <row r="9" spans="2:14" ht="19.5" customHeight="1">
      <c r="B9" s="15"/>
      <c r="C9" s="15"/>
      <c r="D9" s="15"/>
      <c r="K9" s="199">
        <v>0</v>
      </c>
      <c r="L9" s="200"/>
      <c r="M9" s="1" t="s">
        <v>375</v>
      </c>
    </row>
    <row r="10" spans="2:14" ht="19.5" customHeight="1"/>
    <row r="11" spans="2:14" ht="19.5" customHeight="1">
      <c r="B11" s="1" t="s">
        <v>377</v>
      </c>
    </row>
    <row r="12" spans="2:14" ht="19.5" customHeight="1">
      <c r="B12" s="15"/>
      <c r="C12" s="15"/>
      <c r="D12" s="15"/>
      <c r="K12" s="199">
        <v>0</v>
      </c>
      <c r="L12" s="200"/>
      <c r="M12" s="1" t="s">
        <v>375</v>
      </c>
    </row>
    <row r="13" spans="2:14" ht="19.5" customHeight="1"/>
    <row r="14" spans="2:14" ht="19.5" customHeight="1">
      <c r="B14" s="1" t="s">
        <v>378</v>
      </c>
    </row>
    <row r="15" spans="2:14" ht="19.5" customHeight="1">
      <c r="B15" s="15"/>
      <c r="C15" s="15"/>
      <c r="D15" s="15"/>
      <c r="K15" s="199">
        <v>0</v>
      </c>
      <c r="L15" s="200"/>
      <c r="M15" s="1" t="s">
        <v>375</v>
      </c>
    </row>
    <row r="16" spans="2:14" ht="19.5" customHeight="1"/>
    <row r="17" spans="2:13" ht="19.5" customHeight="1">
      <c r="B17" s="1" t="s">
        <v>379</v>
      </c>
    </row>
    <row r="18" spans="2:13" ht="19.5" customHeight="1">
      <c r="L18" s="16"/>
      <c r="M18" s="1" t="s">
        <v>380</v>
      </c>
    </row>
    <row r="19" spans="2:13" ht="19.5" customHeight="1"/>
    <row r="20" spans="2:13" ht="19.5" customHeight="1" thickBot="1">
      <c r="B20" s="1" t="s">
        <v>381</v>
      </c>
    </row>
    <row r="21" spans="2:13" ht="19.5" customHeight="1" thickBot="1">
      <c r="B21" s="15"/>
      <c r="C21" s="15"/>
      <c r="D21" s="15"/>
      <c r="K21" s="197">
        <f>L6-(L9-L12)-L15*L18</f>
        <v>0</v>
      </c>
      <c r="L21" s="198"/>
      <c r="M21" s="1" t="s">
        <v>375</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U46"/>
  <sheetViews>
    <sheetView view="pageBreakPreview" zoomScaleNormal="100" zoomScaleSheetLayoutView="100" workbookViewId="0"/>
  </sheetViews>
  <sheetFormatPr defaultRowHeight="14.25"/>
  <cols>
    <col min="1" max="1" width="1.625" style="22" customWidth="1"/>
    <col min="2" max="2" width="14.75" style="22" customWidth="1"/>
    <col min="3" max="3" width="8.375" style="22" customWidth="1"/>
    <col min="4" max="4" width="5.875" style="22" customWidth="1"/>
    <col min="5" max="8" width="9.875" style="22" customWidth="1"/>
    <col min="9" max="9" width="13.625" style="22" customWidth="1"/>
    <col min="10" max="10" width="22.75" style="22" customWidth="1"/>
    <col min="11" max="12" width="9.875" style="22" customWidth="1"/>
    <col min="13" max="13" width="11.875" style="22" customWidth="1"/>
    <col min="14" max="14" width="1.375" style="22" customWidth="1"/>
    <col min="15" max="15" width="1.625" style="22" customWidth="1"/>
    <col min="16" max="16384" width="9" style="22"/>
  </cols>
  <sheetData>
    <row r="1" spans="2:21" ht="9" customHeight="1"/>
    <row r="2" spans="2:21" ht="23.25" customHeight="1">
      <c r="B2" s="173" t="s">
        <v>4</v>
      </c>
      <c r="C2" s="173"/>
      <c r="D2" s="173"/>
      <c r="E2" s="173"/>
      <c r="F2" s="173"/>
      <c r="G2" s="173"/>
      <c r="H2" s="173"/>
      <c r="I2" s="173"/>
      <c r="J2" s="173"/>
      <c r="K2" s="173"/>
      <c r="L2" s="173"/>
      <c r="M2" s="159"/>
      <c r="N2" s="46"/>
      <c r="O2" s="42"/>
    </row>
    <row r="3" spans="2:21" s="45" customFormat="1" ht="10.5" customHeight="1">
      <c r="B3" s="32"/>
      <c r="C3" s="32"/>
      <c r="D3" s="32"/>
      <c r="E3" s="32"/>
      <c r="F3" s="32"/>
      <c r="G3" s="32"/>
      <c r="O3" s="32"/>
      <c r="T3" s="22"/>
      <c r="U3" s="22"/>
    </row>
    <row r="4" spans="2:21" s="45" customFormat="1" ht="18" customHeight="1">
      <c r="B4" s="47"/>
      <c r="C4" s="47"/>
      <c r="D4" s="48"/>
      <c r="E4" s="48"/>
      <c r="F4" s="48"/>
      <c r="G4" s="48"/>
      <c r="H4" s="48"/>
      <c r="I4" s="48"/>
      <c r="J4" s="48"/>
      <c r="K4" s="171" t="s">
        <v>5</v>
      </c>
      <c r="L4" s="171" t="s">
        <v>6</v>
      </c>
      <c r="M4" s="171" t="s">
        <v>7</v>
      </c>
      <c r="O4" s="32"/>
      <c r="T4" s="22"/>
      <c r="U4" s="22"/>
    </row>
    <row r="5" spans="2:21" s="45" customFormat="1" ht="18" customHeight="1">
      <c r="B5" s="50"/>
      <c r="C5" s="50"/>
      <c r="D5" s="49"/>
      <c r="E5" s="49"/>
      <c r="F5" s="49"/>
      <c r="G5" s="49"/>
      <c r="H5" s="49"/>
      <c r="I5" s="49"/>
      <c r="J5" s="51"/>
      <c r="K5" s="172"/>
      <c r="L5" s="172"/>
      <c r="M5" s="172"/>
      <c r="O5" s="32"/>
      <c r="T5" s="22"/>
      <c r="U5" s="22"/>
    </row>
    <row r="6" spans="2:21" s="45" customFormat="1" ht="19.5" customHeight="1">
      <c r="B6" s="154" t="s">
        <v>382</v>
      </c>
      <c r="C6" s="69" t="s">
        <v>383</v>
      </c>
      <c r="D6" s="91"/>
      <c r="E6" s="91"/>
      <c r="F6" s="91"/>
      <c r="G6" s="91"/>
      <c r="H6" s="77"/>
      <c r="I6" s="77"/>
      <c r="J6" s="84"/>
      <c r="K6" s="58"/>
      <c r="L6" s="58"/>
      <c r="M6" s="58"/>
      <c r="N6" s="32"/>
      <c r="O6" s="32"/>
      <c r="T6" s="22"/>
      <c r="U6" s="22"/>
    </row>
    <row r="7" spans="2:21" s="45" customFormat="1" ht="9" customHeight="1">
      <c r="B7" s="88"/>
      <c r="C7" s="86"/>
      <c r="D7" s="4"/>
      <c r="E7" s="4"/>
      <c r="F7" s="4"/>
      <c r="G7" s="89"/>
      <c r="H7" s="32"/>
      <c r="I7" s="32"/>
      <c r="J7" s="90"/>
      <c r="K7" s="48"/>
      <c r="L7" s="48"/>
      <c r="M7" s="68"/>
      <c r="N7" s="32"/>
      <c r="O7" s="32"/>
      <c r="T7" s="22"/>
      <c r="U7" s="22"/>
    </row>
    <row r="8" spans="2:21" s="45" customFormat="1" ht="24.75" customHeight="1">
      <c r="B8" s="56"/>
      <c r="C8" s="85"/>
      <c r="F8" s="93" t="s">
        <v>384</v>
      </c>
      <c r="G8" s="32"/>
      <c r="H8" s="32"/>
      <c r="I8" s="32" t="s">
        <v>385</v>
      </c>
      <c r="J8" s="32"/>
      <c r="K8" s="32"/>
      <c r="L8" s="32"/>
      <c r="M8" s="63"/>
      <c r="N8" s="32"/>
      <c r="O8" s="32"/>
      <c r="T8" s="22"/>
      <c r="U8" s="22"/>
    </row>
    <row r="9" spans="2:21" s="45" customFormat="1" ht="24.75" customHeight="1">
      <c r="B9" s="56"/>
      <c r="C9" s="56"/>
      <c r="D9" s="32"/>
      <c r="E9" s="111"/>
      <c r="F9" s="93" t="s">
        <v>386</v>
      </c>
      <c r="G9" s="32"/>
      <c r="H9" s="32"/>
      <c r="I9" s="32" t="s">
        <v>387</v>
      </c>
      <c r="J9" s="32"/>
      <c r="K9" s="32"/>
      <c r="L9" s="32"/>
      <c r="M9" s="63"/>
      <c r="N9" s="32"/>
      <c r="O9" s="32"/>
      <c r="T9" s="22"/>
      <c r="U9" s="22"/>
    </row>
    <row r="10" spans="2:21" s="45" customFormat="1" ht="24.75" customHeight="1">
      <c r="B10" s="56"/>
      <c r="C10" s="50"/>
      <c r="D10" s="49"/>
      <c r="E10" s="116"/>
      <c r="F10" s="117"/>
      <c r="G10" s="32"/>
      <c r="H10" s="32" t="s">
        <v>388</v>
      </c>
      <c r="I10" s="32"/>
      <c r="J10" s="32"/>
      <c r="K10" s="32"/>
      <c r="L10" s="32"/>
      <c r="M10" s="63"/>
      <c r="N10" s="32"/>
      <c r="O10" s="32"/>
      <c r="T10" s="22"/>
      <c r="U10" s="22"/>
    </row>
    <row r="11" spans="2:21" s="45" customFormat="1" ht="19.5" customHeight="1">
      <c r="B11" s="85" t="s">
        <v>389</v>
      </c>
      <c r="C11" s="122" t="s">
        <v>11</v>
      </c>
      <c r="D11" s="123"/>
      <c r="E11" s="101" t="s">
        <v>390</v>
      </c>
      <c r="F11" s="4"/>
      <c r="G11" s="82"/>
      <c r="H11" s="82"/>
      <c r="I11" s="82"/>
      <c r="J11" s="114"/>
      <c r="K11" s="70"/>
      <c r="L11" s="70"/>
      <c r="M11" s="70"/>
      <c r="N11" s="32"/>
      <c r="O11" s="32"/>
      <c r="T11" s="22"/>
      <c r="U11" s="22"/>
    </row>
    <row r="12" spans="2:21" s="45" customFormat="1" ht="19.5" customHeight="1">
      <c r="B12" s="85"/>
      <c r="C12" s="118"/>
      <c r="D12" s="119"/>
      <c r="E12" s="120"/>
      <c r="F12" s="112"/>
      <c r="G12" s="112" t="s">
        <v>294</v>
      </c>
      <c r="H12" s="112"/>
      <c r="I12" s="112"/>
      <c r="J12" s="113"/>
      <c r="K12" s="71"/>
      <c r="L12" s="71"/>
      <c r="M12" s="71"/>
      <c r="N12" s="32"/>
      <c r="O12" s="32"/>
      <c r="T12" s="22"/>
      <c r="U12" s="22"/>
    </row>
    <row r="13" spans="2:21" s="45" customFormat="1" ht="19.5" customHeight="1">
      <c r="B13" s="56"/>
      <c r="C13" s="122" t="s">
        <v>13</v>
      </c>
      <c r="D13" s="123"/>
      <c r="E13" s="101" t="s">
        <v>391</v>
      </c>
      <c r="F13" s="4"/>
      <c r="G13" s="4"/>
      <c r="H13" s="4"/>
      <c r="I13" s="48"/>
      <c r="J13" s="68"/>
      <c r="K13" s="70"/>
      <c r="L13" s="70"/>
      <c r="M13" s="70"/>
      <c r="N13" s="32"/>
      <c r="O13" s="32"/>
      <c r="T13" s="22"/>
      <c r="U13" s="22"/>
    </row>
    <row r="14" spans="2:21" s="45" customFormat="1" ht="19.5" customHeight="1">
      <c r="B14" s="56"/>
      <c r="C14" s="118"/>
      <c r="D14" s="119"/>
      <c r="E14" s="120"/>
      <c r="F14" s="112"/>
      <c r="G14" s="112" t="s">
        <v>294</v>
      </c>
      <c r="H14" s="112"/>
      <c r="I14" s="49"/>
      <c r="J14" s="49"/>
      <c r="K14" s="71"/>
      <c r="L14" s="71"/>
      <c r="M14" s="71"/>
      <c r="N14" s="32"/>
      <c r="O14" s="32"/>
      <c r="T14" s="22"/>
      <c r="U14" s="22"/>
    </row>
    <row r="15" spans="2:21" s="45" customFormat="1" ht="19.5" customHeight="1">
      <c r="B15" s="56"/>
      <c r="C15" s="122" t="s">
        <v>15</v>
      </c>
      <c r="D15" s="123"/>
      <c r="E15" s="101" t="s">
        <v>392</v>
      </c>
      <c r="F15" s="124"/>
      <c r="G15" s="4"/>
      <c r="H15" s="4"/>
      <c r="I15" s="32"/>
      <c r="J15" s="32"/>
      <c r="K15" s="58"/>
      <c r="L15" s="58"/>
      <c r="M15" s="58"/>
      <c r="N15" s="32"/>
      <c r="O15" s="32"/>
      <c r="T15" s="22"/>
      <c r="U15" s="22"/>
    </row>
    <row r="16" spans="2:21" s="45" customFormat="1" ht="19.5" customHeight="1">
      <c r="B16" s="56"/>
      <c r="C16" s="88"/>
      <c r="D16" s="32"/>
      <c r="E16" s="86" t="s">
        <v>393</v>
      </c>
      <c r="F16" s="115" t="s">
        <v>27</v>
      </c>
      <c r="G16" s="32" t="s">
        <v>28</v>
      </c>
      <c r="H16" s="32"/>
      <c r="I16" s="32"/>
      <c r="J16" s="63"/>
      <c r="K16" s="58"/>
      <c r="L16" s="58"/>
      <c r="M16" s="58"/>
      <c r="O16" s="32"/>
      <c r="T16" s="22"/>
      <c r="U16" s="22"/>
    </row>
    <row r="17" spans="2:21" s="45" customFormat="1" ht="19.5" customHeight="1">
      <c r="B17" s="56"/>
      <c r="C17" s="87"/>
      <c r="D17" s="4"/>
      <c r="E17" s="56"/>
      <c r="F17" s="115" t="s">
        <v>29</v>
      </c>
      <c r="G17" s="32" t="s">
        <v>30</v>
      </c>
      <c r="H17" s="4"/>
      <c r="I17" s="32"/>
      <c r="J17" s="63"/>
      <c r="K17" s="58"/>
      <c r="L17" s="58"/>
      <c r="M17" s="58"/>
      <c r="N17" s="32"/>
      <c r="O17" s="32"/>
      <c r="T17" s="22"/>
      <c r="U17" s="22"/>
    </row>
    <row r="18" spans="2:21" s="45" customFormat="1" ht="19.5" customHeight="1">
      <c r="B18" s="56"/>
      <c r="C18" s="94"/>
      <c r="D18" s="49"/>
      <c r="E18" s="50"/>
      <c r="F18" s="95" t="s">
        <v>31</v>
      </c>
      <c r="G18" s="49" t="s">
        <v>32</v>
      </c>
      <c r="H18" s="49"/>
      <c r="I18" s="49"/>
      <c r="J18" s="51"/>
      <c r="K18" s="58"/>
      <c r="L18" s="58"/>
      <c r="M18" s="58"/>
      <c r="N18" s="32"/>
      <c r="O18" s="32"/>
      <c r="T18" s="22"/>
      <c r="U18" s="22"/>
    </row>
    <row r="19" spans="2:21" s="45" customFormat="1" ht="19.5" customHeight="1">
      <c r="B19" s="125" t="s">
        <v>394</v>
      </c>
      <c r="C19" s="101" t="s">
        <v>395</v>
      </c>
      <c r="D19" s="124"/>
      <c r="E19" s="124"/>
      <c r="F19" s="4"/>
      <c r="G19" s="57"/>
      <c r="H19" s="57"/>
      <c r="I19" s="57"/>
      <c r="J19" s="57"/>
      <c r="K19" s="58"/>
      <c r="L19" s="58"/>
      <c r="M19" s="58"/>
      <c r="N19" s="32"/>
      <c r="O19" s="32"/>
      <c r="T19" s="22"/>
      <c r="U19" s="22"/>
    </row>
    <row r="20" spans="2:21" s="45" customFormat="1" ht="19.5" customHeight="1">
      <c r="B20" s="85"/>
      <c r="C20" s="75" t="s">
        <v>396</v>
      </c>
      <c r="D20" s="57"/>
      <c r="E20" s="58" t="s">
        <v>397</v>
      </c>
      <c r="F20" s="57"/>
      <c r="G20" s="57"/>
      <c r="H20" s="57"/>
      <c r="I20" s="57"/>
      <c r="J20" s="57"/>
      <c r="K20" s="58"/>
      <c r="L20" s="58"/>
      <c r="M20" s="58"/>
      <c r="N20" s="32"/>
      <c r="O20" s="32"/>
      <c r="T20" s="22"/>
      <c r="U20" s="22"/>
    </row>
    <row r="21" spans="2:21" s="45" customFormat="1" ht="19.5" customHeight="1">
      <c r="B21" s="56"/>
      <c r="C21" s="75" t="s">
        <v>398</v>
      </c>
      <c r="D21" s="57"/>
      <c r="E21" s="62" t="s">
        <v>399</v>
      </c>
      <c r="F21" s="57"/>
      <c r="G21" s="57"/>
      <c r="H21" s="57"/>
      <c r="I21" s="57"/>
      <c r="J21" s="57"/>
      <c r="K21" s="58"/>
      <c r="L21" s="58"/>
      <c r="M21" s="58"/>
      <c r="N21" s="32"/>
      <c r="O21" s="32"/>
      <c r="T21" s="22"/>
      <c r="U21" s="22"/>
    </row>
    <row r="22" spans="2:21" s="45" customFormat="1" ht="19.5" customHeight="1">
      <c r="B22" s="56"/>
      <c r="C22" s="75" t="s">
        <v>400</v>
      </c>
      <c r="D22" s="57"/>
      <c r="E22" s="58" t="s">
        <v>401</v>
      </c>
      <c r="F22" s="57"/>
      <c r="G22" s="57"/>
      <c r="H22" s="57"/>
      <c r="I22" s="57"/>
      <c r="J22" s="57"/>
      <c r="K22" s="58"/>
      <c r="L22" s="58"/>
      <c r="M22" s="58"/>
      <c r="N22" s="32"/>
      <c r="O22" s="32"/>
      <c r="T22" s="22"/>
      <c r="U22" s="22"/>
    </row>
    <row r="23" spans="2:21" s="45" customFormat="1" ht="19.5" customHeight="1">
      <c r="B23" s="50"/>
      <c r="C23" s="62"/>
      <c r="D23" s="61"/>
      <c r="E23" s="57"/>
      <c r="F23" s="57"/>
      <c r="G23" s="57"/>
      <c r="H23" s="57"/>
      <c r="I23" s="57"/>
      <c r="J23" s="57"/>
      <c r="K23" s="49"/>
      <c r="L23" s="51"/>
      <c r="M23" s="51"/>
      <c r="N23" s="32"/>
      <c r="O23" s="32"/>
      <c r="T23" s="22"/>
      <c r="U23" s="22"/>
    </row>
    <row r="24" spans="2:21" s="45" customFormat="1" ht="19.5" customHeight="1">
      <c r="B24" s="32"/>
      <c r="C24" s="32"/>
      <c r="D24" s="64"/>
      <c r="E24" s="32"/>
      <c r="F24" s="32"/>
      <c r="G24" s="32"/>
      <c r="H24" s="32"/>
      <c r="I24" s="32"/>
      <c r="J24" s="32"/>
      <c r="K24" s="32"/>
      <c r="L24" s="32"/>
      <c r="M24" s="32"/>
      <c r="N24" s="32"/>
      <c r="O24" s="32"/>
      <c r="T24" s="22"/>
      <c r="U24" s="22"/>
    </row>
    <row r="25" spans="2:21" s="45" customFormat="1" ht="19.5" customHeight="1">
      <c r="B25" s="17" t="s">
        <v>53</v>
      </c>
      <c r="C25" s="32"/>
      <c r="D25" s="32"/>
      <c r="E25" s="32"/>
      <c r="F25" s="32"/>
      <c r="G25" s="32"/>
      <c r="H25" s="32"/>
      <c r="I25" s="32"/>
      <c r="J25" s="32"/>
      <c r="K25" s="32"/>
      <c r="L25" s="32"/>
      <c r="M25" s="32"/>
      <c r="N25" s="32"/>
      <c r="O25" s="32"/>
      <c r="T25" s="22"/>
      <c r="U25" s="22"/>
    </row>
    <row r="26" spans="2:21" s="45" customFormat="1" ht="10.5" customHeight="1">
      <c r="I26" s="32"/>
      <c r="J26" s="32"/>
      <c r="K26" s="32"/>
      <c r="L26" s="32"/>
      <c r="M26" s="32"/>
      <c r="N26" s="32"/>
      <c r="O26" s="32"/>
      <c r="T26" s="22"/>
      <c r="U26" s="22"/>
    </row>
    <row r="27" spans="2:21" s="45" customFormat="1" ht="9.75" customHeight="1">
      <c r="B27" s="32"/>
      <c r="C27" s="65"/>
      <c r="D27" s="32"/>
      <c r="E27" s="32"/>
      <c r="F27" s="32"/>
      <c r="G27" s="32"/>
      <c r="H27" s="32"/>
      <c r="I27" s="32"/>
      <c r="J27" s="32"/>
      <c r="K27" s="32"/>
      <c r="L27" s="32"/>
      <c r="M27" s="32"/>
      <c r="N27" s="32"/>
      <c r="O27" s="32"/>
      <c r="T27" s="22"/>
      <c r="U27" s="22"/>
    </row>
    <row r="28" spans="2:21" s="45" customFormat="1" ht="19.5" customHeight="1">
      <c r="B28" s="32"/>
      <c r="F28" s="32"/>
      <c r="G28" s="32"/>
      <c r="H28" s="32"/>
      <c r="I28" s="32"/>
      <c r="J28" s="32"/>
      <c r="K28" s="32"/>
      <c r="L28" s="32"/>
      <c r="M28" s="32"/>
      <c r="N28" s="32"/>
      <c r="O28" s="32"/>
      <c r="T28" s="22"/>
      <c r="U28" s="22"/>
    </row>
    <row r="29" spans="2:21" s="45" customFormat="1" ht="19.5" customHeight="1">
      <c r="B29" s="32"/>
      <c r="C29" s="65"/>
      <c r="D29" s="32"/>
      <c r="E29" s="32"/>
      <c r="F29" s="32"/>
      <c r="G29" s="32"/>
      <c r="H29" s="32"/>
      <c r="I29" s="32"/>
      <c r="J29" s="32"/>
      <c r="K29" s="32"/>
      <c r="L29" s="32"/>
      <c r="M29" s="32"/>
      <c r="N29" s="32"/>
      <c r="O29" s="32"/>
      <c r="T29" s="22"/>
      <c r="U29" s="22"/>
    </row>
    <row r="30" spans="2:21" s="45" customFormat="1" ht="19.5" customHeight="1">
      <c r="B30" s="32"/>
      <c r="C30" s="66"/>
      <c r="D30" s="164"/>
      <c r="E30" s="32"/>
      <c r="F30" s="32"/>
      <c r="G30" s="32"/>
      <c r="H30" s="32"/>
      <c r="I30" s="32"/>
      <c r="J30" s="32"/>
      <c r="K30" s="32"/>
      <c r="L30" s="32"/>
      <c r="M30" s="32"/>
      <c r="N30" s="32"/>
      <c r="O30" s="32"/>
      <c r="T30" s="22"/>
      <c r="U30" s="22"/>
    </row>
    <row r="31" spans="2:21" s="45" customFormat="1" ht="19.5" customHeight="1">
      <c r="B31" s="32"/>
      <c r="C31" s="66"/>
      <c r="D31" s="164"/>
      <c r="E31" s="32"/>
      <c r="F31" s="32"/>
      <c r="G31" s="32"/>
      <c r="H31" s="32"/>
      <c r="I31" s="32"/>
      <c r="J31" s="32"/>
      <c r="K31" s="32"/>
      <c r="L31" s="32"/>
      <c r="M31" s="32"/>
      <c r="N31" s="32"/>
      <c r="O31" s="32"/>
      <c r="T31" s="22"/>
      <c r="U31" s="22"/>
    </row>
    <row r="32" spans="2:21" s="45" customFormat="1" ht="19.5" customHeight="1">
      <c r="C32" s="32"/>
      <c r="D32" s="32"/>
      <c r="E32" s="32"/>
      <c r="F32" s="32"/>
      <c r="G32" s="32"/>
      <c r="H32" s="32"/>
      <c r="I32" s="32"/>
      <c r="J32" s="32"/>
      <c r="K32" s="32"/>
      <c r="L32" s="32"/>
      <c r="M32" s="32"/>
      <c r="N32" s="32"/>
      <c r="O32" s="32"/>
      <c r="T32" s="22"/>
      <c r="U32" s="22"/>
    </row>
    <row r="33" spans="2:21" s="45" customFormat="1" ht="19.5" customHeight="1">
      <c r="B33" s="32"/>
      <c r="C33" s="32"/>
      <c r="D33" s="32"/>
      <c r="E33" s="32"/>
      <c r="F33" s="32"/>
      <c r="G33" s="32"/>
      <c r="H33" s="32"/>
      <c r="I33" s="32"/>
      <c r="J33" s="32"/>
      <c r="K33" s="32"/>
      <c r="L33" s="32"/>
      <c r="M33" s="32"/>
      <c r="N33" s="32"/>
      <c r="O33" s="32"/>
      <c r="T33" s="22"/>
      <c r="U33" s="22"/>
    </row>
    <row r="34" spans="2:21" s="45" customFormat="1" ht="19.5" customHeight="1">
      <c r="B34" s="43"/>
      <c r="C34" s="43"/>
      <c r="D34" s="43"/>
      <c r="E34" s="43"/>
      <c r="F34" s="43"/>
      <c r="G34" s="43"/>
      <c r="H34" s="43"/>
      <c r="I34" s="43"/>
      <c r="J34" s="43"/>
      <c r="K34" s="43"/>
      <c r="L34" s="43"/>
      <c r="M34" s="43"/>
      <c r="N34" s="32"/>
      <c r="O34" s="32"/>
      <c r="T34" s="22"/>
      <c r="U34" s="22"/>
    </row>
    <row r="35" spans="2:21" s="45" customFormat="1" ht="19.5" customHeight="1">
      <c r="B35" s="43"/>
      <c r="C35" s="43"/>
      <c r="D35" s="43"/>
      <c r="E35" s="43"/>
      <c r="F35" s="43"/>
      <c r="G35" s="43"/>
      <c r="H35" s="43"/>
      <c r="I35" s="43"/>
      <c r="J35" s="43"/>
      <c r="K35" s="43"/>
      <c r="L35" s="43"/>
      <c r="M35" s="43"/>
      <c r="N35" s="32"/>
      <c r="O35" s="32"/>
      <c r="T35" s="22"/>
      <c r="U35" s="22"/>
    </row>
    <row r="36" spans="2:21" s="45" customFormat="1" ht="19.5" customHeight="1">
      <c r="B36" s="43"/>
      <c r="C36" s="43"/>
      <c r="D36" s="43"/>
      <c r="E36" s="43"/>
      <c r="F36" s="43"/>
      <c r="G36" s="43"/>
      <c r="H36" s="43"/>
      <c r="I36" s="43"/>
      <c r="J36" s="43"/>
      <c r="K36" s="43"/>
      <c r="L36" s="43"/>
      <c r="M36" s="43"/>
      <c r="N36" s="43"/>
      <c r="O36" s="32"/>
      <c r="T36" s="22"/>
      <c r="U36" s="22"/>
    </row>
    <row r="37" spans="2:21" s="45" customFormat="1" ht="19.5" customHeight="1">
      <c r="B37" s="161"/>
      <c r="C37" s="161"/>
      <c r="D37" s="161"/>
      <c r="E37" s="161"/>
      <c r="F37" s="161"/>
      <c r="G37" s="161"/>
      <c r="H37" s="161"/>
      <c r="I37" s="161"/>
      <c r="J37" s="161"/>
      <c r="K37" s="161"/>
      <c r="L37" s="161"/>
      <c r="M37" s="161"/>
      <c r="N37" s="43"/>
      <c r="O37" s="32"/>
      <c r="T37" s="22"/>
      <c r="U37" s="22"/>
    </row>
    <row r="38" spans="2:21" s="45" customFormat="1" ht="19.5" customHeight="1">
      <c r="B38" s="161"/>
      <c r="C38" s="161"/>
      <c r="D38" s="161"/>
      <c r="E38" s="161"/>
      <c r="F38" s="161"/>
      <c r="G38" s="161"/>
      <c r="H38" s="161"/>
      <c r="I38" s="161"/>
      <c r="J38" s="161"/>
      <c r="K38" s="161"/>
      <c r="L38" s="161"/>
      <c r="M38" s="161"/>
      <c r="N38" s="43"/>
      <c r="O38" s="32"/>
      <c r="T38" s="22"/>
      <c r="U38" s="22"/>
    </row>
    <row r="39" spans="2:21" ht="19.5" customHeight="1">
      <c r="B39" s="161"/>
      <c r="C39" s="161"/>
      <c r="D39" s="161"/>
      <c r="E39" s="161"/>
      <c r="F39" s="161"/>
      <c r="G39" s="161"/>
      <c r="H39" s="161"/>
      <c r="I39" s="161"/>
      <c r="J39" s="161"/>
      <c r="K39" s="161"/>
      <c r="L39" s="161"/>
      <c r="M39" s="161"/>
      <c r="N39" s="161"/>
      <c r="O39" s="44"/>
    </row>
    <row r="40" spans="2:21" ht="19.5" customHeight="1">
      <c r="B40" s="161"/>
      <c r="C40" s="161"/>
      <c r="D40" s="161"/>
      <c r="E40" s="161"/>
      <c r="F40" s="161"/>
      <c r="G40" s="161"/>
      <c r="H40" s="161"/>
      <c r="I40" s="161"/>
      <c r="J40" s="161"/>
      <c r="K40" s="161"/>
      <c r="L40" s="161"/>
      <c r="M40" s="161"/>
      <c r="N40" s="161"/>
      <c r="O40" s="44"/>
    </row>
    <row r="41" spans="2:21" ht="19.5" customHeight="1">
      <c r="B41" s="161"/>
      <c r="C41" s="161"/>
      <c r="D41" s="161"/>
      <c r="E41" s="161"/>
      <c r="F41" s="161"/>
      <c r="G41" s="161"/>
      <c r="H41" s="161"/>
      <c r="I41" s="44"/>
      <c r="N41" s="161"/>
      <c r="O41" s="44"/>
    </row>
    <row r="42" spans="2:21" ht="19.5" customHeight="1">
      <c r="B42" s="161"/>
      <c r="C42" s="161"/>
      <c r="D42" s="161"/>
      <c r="E42" s="161"/>
      <c r="F42" s="161"/>
      <c r="G42" s="161"/>
      <c r="H42" s="161"/>
      <c r="I42" s="44"/>
      <c r="N42" s="161"/>
      <c r="O42" s="44"/>
    </row>
    <row r="43" spans="2:21" ht="19.5" customHeight="1">
      <c r="B43" s="161"/>
      <c r="C43" s="161"/>
      <c r="D43" s="161"/>
      <c r="E43" s="161"/>
      <c r="F43" s="161"/>
      <c r="G43" s="161"/>
      <c r="H43" s="161"/>
      <c r="I43" s="44"/>
      <c r="O43" s="44"/>
    </row>
    <row r="44" spans="2:21" ht="18.75" customHeight="1"/>
    <row r="45" spans="2:21" ht="18.75" customHeight="1"/>
    <row r="46" spans="2:21" ht="18.75" customHeight="1"/>
  </sheetData>
  <mergeCells count="4">
    <mergeCell ref="B2:L2"/>
    <mergeCell ref="K4:K5"/>
    <mergeCell ref="L4:L5"/>
    <mergeCell ref="M4:M5"/>
  </mergeCells>
  <phoneticPr fontId="1"/>
  <hyperlinks>
    <hyperlink ref="C11:E11" location="'⑥1.事業内容変更(Ｋ)'!A1" display="１．"/>
    <hyperlink ref="C13:E13" location="'⑥2.成果目標変更(Ｋ)'!A1" display="２．"/>
    <hyperlink ref="C15:F15" location="'⑥3.変更活動積算内訳(Ｋ)'!A1" display="３．"/>
    <hyperlink ref="B19:E19" location="' ⑥変更交付'!A1" display="（別添２）"/>
    <hyperlink ref="B25" location="はじめに!A1" display="★目的別使用申請様式チャート図に戻る"/>
    <hyperlink ref="C6:G6" location="'⑦1.事業内容変更(Ｋ)'!A1" display="Ⅰ．実施計画の（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&amp;Lチェックリスト</oddHeader>
  </headerFooter>
  <rowBreaks count="1" manualBreakCount="1">
    <brk id="26" max="13" man="1"/>
  </rowBreaks>
  <colBreaks count="1" manualBreakCount="1">
    <brk id="14" max="53"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3"/>
  <sheetViews>
    <sheetView view="pageBreakPreview" zoomScaleNormal="100" zoomScaleSheetLayoutView="100" workbookViewId="0"/>
  </sheetViews>
  <sheetFormatPr defaultRowHeight="15.75"/>
  <cols>
    <col min="1" max="1" width="1.625" style="820" customWidth="1"/>
    <col min="2" max="2" width="4.875" style="820" customWidth="1"/>
    <col min="3" max="3" width="10.625" style="820" customWidth="1"/>
    <col min="4" max="4" width="6.875" style="820" customWidth="1"/>
    <col min="5" max="5" width="12" style="820" customWidth="1"/>
    <col min="6" max="6" width="6.625" style="820" customWidth="1"/>
    <col min="7" max="7" width="11.5" style="820" customWidth="1"/>
    <col min="8" max="8" width="10.625" style="820" customWidth="1"/>
    <col min="9" max="9" width="16.625" style="820" customWidth="1"/>
    <col min="10" max="10" width="12.25" style="820" customWidth="1"/>
    <col min="11" max="11" width="12.75" style="820" customWidth="1"/>
    <col min="12" max="13" width="9.875" style="820" customWidth="1"/>
    <col min="14" max="14" width="9" style="820"/>
    <col min="15" max="15" width="1.625" style="820" customWidth="1"/>
    <col min="16" max="16384" width="9" style="820"/>
  </cols>
  <sheetData>
    <row r="1" spans="2:15" ht="9" customHeight="1"/>
    <row r="2" spans="2:15" ht="19.5" customHeight="1">
      <c r="B2" s="821"/>
      <c r="C2" s="821"/>
      <c r="D2" s="821"/>
      <c r="E2" s="821"/>
      <c r="F2" s="821"/>
      <c r="G2" s="821"/>
      <c r="H2" s="821"/>
      <c r="O2" s="821"/>
    </row>
    <row r="3" spans="2:15" ht="22.5" customHeight="1">
      <c r="L3" s="704" t="s">
        <v>54</v>
      </c>
      <c r="M3" s="704"/>
      <c r="O3" s="821"/>
    </row>
    <row r="4" spans="2:15" ht="22.5" customHeight="1">
      <c r="B4" s="821"/>
      <c r="C4" s="821"/>
      <c r="D4" s="821"/>
      <c r="E4" s="821"/>
      <c r="F4" s="821"/>
      <c r="G4" s="821"/>
      <c r="H4" s="821"/>
      <c r="I4" s="821"/>
      <c r="J4" s="821"/>
      <c r="K4" s="821"/>
      <c r="L4" s="821"/>
      <c r="M4" s="821"/>
      <c r="O4" s="821"/>
    </row>
    <row r="5" spans="2:15" ht="22.5" customHeight="1">
      <c r="B5" s="823" t="s">
        <v>55</v>
      </c>
      <c r="C5" s="821"/>
      <c r="D5" s="821"/>
      <c r="E5" s="821"/>
      <c r="F5" s="821"/>
      <c r="G5" s="821"/>
      <c r="H5" s="821"/>
      <c r="I5" s="821"/>
      <c r="J5" s="821"/>
      <c r="K5" s="821"/>
      <c r="L5" s="821"/>
      <c r="M5" s="821"/>
      <c r="O5" s="821"/>
    </row>
    <row r="6" spans="2:15" ht="22.5" customHeight="1">
      <c r="B6" s="821"/>
      <c r="C6" s="821"/>
      <c r="D6" s="821"/>
      <c r="E6" s="821"/>
      <c r="F6" s="821"/>
      <c r="G6" s="821"/>
      <c r="H6" s="821"/>
      <c r="I6" s="821"/>
      <c r="J6" s="821"/>
      <c r="K6" s="821"/>
      <c r="L6" s="821"/>
      <c r="M6" s="821"/>
      <c r="O6" s="821"/>
    </row>
    <row r="7" spans="2:15" ht="22.5" customHeight="1">
      <c r="B7" s="821"/>
      <c r="C7" s="821"/>
      <c r="D7" s="821"/>
      <c r="E7" s="821"/>
      <c r="F7" s="821"/>
      <c r="G7" s="821"/>
      <c r="H7" s="821"/>
      <c r="I7" s="821"/>
      <c r="J7" s="821"/>
      <c r="K7" s="821"/>
      <c r="L7" s="821"/>
      <c r="M7" s="821"/>
      <c r="O7" s="821"/>
    </row>
    <row r="8" spans="2:15" ht="22.5" customHeight="1">
      <c r="B8" s="821"/>
      <c r="C8" s="821"/>
      <c r="D8" s="821"/>
      <c r="E8" s="821"/>
      <c r="F8" s="821"/>
      <c r="G8" s="821"/>
      <c r="I8" s="824" t="s">
        <v>304</v>
      </c>
      <c r="J8" s="832" t="str">
        <f>IF(様式①申請!J8="","",様式①申請!J8)</f>
        <v/>
      </c>
      <c r="K8" s="832"/>
      <c r="L8" s="832"/>
      <c r="M8" s="832"/>
      <c r="N8" s="832"/>
      <c r="O8" s="821"/>
    </row>
    <row r="9" spans="2:15" ht="28.5" customHeight="1">
      <c r="B9" s="821"/>
      <c r="C9" s="821"/>
      <c r="D9" s="821"/>
      <c r="E9" s="821"/>
      <c r="F9" s="821"/>
      <c r="G9" s="821"/>
      <c r="I9" s="824" t="s">
        <v>57</v>
      </c>
      <c r="J9" s="1006" t="str">
        <f>IF(様式①申請!J9="","",様式①申請!J9)</f>
        <v/>
      </c>
      <c r="K9" s="1006"/>
      <c r="L9" s="1006"/>
      <c r="M9" s="1006"/>
      <c r="N9" s="1006"/>
      <c r="O9" s="821"/>
    </row>
    <row r="10" spans="2:15" ht="22.5" customHeight="1">
      <c r="O10" s="821"/>
    </row>
    <row r="11" spans="2:15" ht="22.5" customHeight="1">
      <c r="C11" s="821"/>
      <c r="D11" s="821"/>
      <c r="E11" s="821"/>
      <c r="F11" s="821"/>
      <c r="G11" s="821"/>
      <c r="H11" s="821"/>
      <c r="I11" s="821"/>
      <c r="J11" s="821"/>
      <c r="K11" s="821"/>
      <c r="L11" s="821"/>
      <c r="M11" s="821"/>
      <c r="O11" s="821"/>
    </row>
    <row r="12" spans="2:15" ht="22.5" customHeight="1">
      <c r="B12" s="821"/>
      <c r="D12" s="1000"/>
      <c r="E12" s="1001" t="s">
        <v>402</v>
      </c>
      <c r="F12" s="821"/>
      <c r="G12" s="821"/>
      <c r="H12" s="821"/>
      <c r="I12" s="821"/>
      <c r="J12" s="1002" t="s">
        <v>403</v>
      </c>
      <c r="K12" s="1001" t="s">
        <v>404</v>
      </c>
      <c r="O12" s="821"/>
    </row>
    <row r="13" spans="2:15" ht="22.5" customHeight="1">
      <c r="B13" s="821"/>
      <c r="C13" s="821"/>
      <c r="D13" s="1007" t="str">
        <f>J12</f>
        <v>(申請内容選択)</v>
      </c>
      <c r="F13" s="821"/>
      <c r="I13" s="821"/>
      <c r="J13" s="821"/>
      <c r="K13" s="821"/>
      <c r="O13" s="821"/>
    </row>
    <row r="14" spans="2:15" ht="22.5" customHeight="1">
      <c r="B14" s="821"/>
      <c r="C14" s="821"/>
      <c r="D14" s="821"/>
      <c r="E14" s="821"/>
      <c r="F14" s="821"/>
      <c r="G14" s="821"/>
      <c r="H14" s="821"/>
      <c r="I14" s="821"/>
      <c r="J14" s="821"/>
      <c r="K14" s="821"/>
      <c r="L14" s="821"/>
      <c r="O14" s="821"/>
    </row>
    <row r="15" spans="2:15" ht="22.5" customHeight="1">
      <c r="B15" s="821"/>
      <c r="D15" s="821"/>
      <c r="E15" s="821"/>
      <c r="F15" s="821"/>
      <c r="G15" s="821"/>
      <c r="H15" s="821"/>
      <c r="I15" s="821"/>
      <c r="J15" s="821"/>
      <c r="K15" s="821"/>
      <c r="L15" s="821"/>
      <c r="O15" s="821"/>
    </row>
    <row r="16" spans="2:15" ht="22.5" customHeight="1">
      <c r="B16" s="821"/>
      <c r="C16" s="821"/>
      <c r="D16" s="821" t="s">
        <v>405</v>
      </c>
      <c r="E16" s="821"/>
      <c r="F16" s="821"/>
      <c r="G16" s="821"/>
      <c r="H16" s="821"/>
      <c r="I16" s="821"/>
      <c r="J16" s="821"/>
      <c r="K16" s="821"/>
      <c r="L16" s="821"/>
      <c r="O16" s="821"/>
    </row>
    <row r="17" spans="2:15" ht="22.5" customHeight="1">
      <c r="B17" s="821"/>
      <c r="C17" s="821"/>
      <c r="E17" s="821"/>
      <c r="F17" s="821"/>
      <c r="G17" s="821"/>
      <c r="H17" s="821"/>
      <c r="I17" s="821"/>
      <c r="J17" s="821"/>
      <c r="K17" s="821"/>
      <c r="L17" s="821"/>
      <c r="M17" s="821"/>
      <c r="O17" s="821"/>
    </row>
    <row r="18" spans="2:15" ht="22.5" customHeight="1">
      <c r="B18" s="821"/>
      <c r="C18" s="821"/>
      <c r="D18" s="821"/>
      <c r="E18" s="1003" t="s">
        <v>406</v>
      </c>
      <c r="F18" s="1003"/>
      <c r="G18" s="821"/>
      <c r="H18" s="821"/>
      <c r="I18" s="821"/>
      <c r="J18" s="821"/>
      <c r="K18" s="821"/>
      <c r="L18" s="821"/>
      <c r="M18" s="821"/>
      <c r="O18" s="821"/>
    </row>
    <row r="19" spans="2:15" ht="22.5" customHeight="1">
      <c r="B19" s="821"/>
      <c r="C19" s="821"/>
      <c r="D19" s="821"/>
      <c r="E19" s="1004"/>
      <c r="F19" s="1005"/>
      <c r="G19" s="1005"/>
      <c r="H19" s="1005"/>
      <c r="I19" s="1005"/>
      <c r="J19" s="1005"/>
      <c r="K19" s="1005"/>
      <c r="L19" s="1005"/>
      <c r="M19" s="1005"/>
      <c r="N19" s="1005"/>
      <c r="O19" s="821"/>
    </row>
    <row r="20" spans="2:15" ht="22.5" customHeight="1">
      <c r="B20" s="821"/>
      <c r="C20" s="821"/>
      <c r="D20" s="821"/>
      <c r="E20" s="1005"/>
      <c r="F20" s="1005"/>
      <c r="G20" s="1005"/>
      <c r="H20" s="1005"/>
      <c r="I20" s="1005"/>
      <c r="J20" s="1005"/>
      <c r="K20" s="1005"/>
      <c r="L20" s="1005"/>
      <c r="M20" s="1005"/>
      <c r="N20" s="1005"/>
      <c r="O20" s="821"/>
    </row>
    <row r="21" spans="2:15" ht="22.5" customHeight="1">
      <c r="B21" s="821"/>
      <c r="C21" s="821"/>
      <c r="D21" s="821"/>
      <c r="E21" s="1005"/>
      <c r="F21" s="1005"/>
      <c r="G21" s="1005"/>
      <c r="H21" s="1005"/>
      <c r="I21" s="1005"/>
      <c r="J21" s="1005"/>
      <c r="K21" s="1005"/>
      <c r="L21" s="1005"/>
      <c r="M21" s="1005"/>
      <c r="N21" s="1005"/>
      <c r="O21" s="821"/>
    </row>
    <row r="22" spans="2:15" ht="22.5" customHeight="1">
      <c r="B22" s="821"/>
      <c r="C22" s="821"/>
      <c r="D22" s="821"/>
      <c r="E22" s="1005"/>
      <c r="F22" s="1005"/>
      <c r="G22" s="1005"/>
      <c r="H22" s="1005"/>
      <c r="I22" s="1005"/>
      <c r="J22" s="1005"/>
      <c r="K22" s="1005"/>
      <c r="L22" s="1005"/>
      <c r="M22" s="1005"/>
      <c r="N22" s="1005"/>
      <c r="O22" s="821"/>
    </row>
    <row r="23" spans="2:15" ht="22.5" customHeight="1">
      <c r="B23" s="821"/>
      <c r="C23" s="821"/>
      <c r="D23" s="821"/>
      <c r="E23" s="821"/>
      <c r="F23" s="821"/>
      <c r="G23" s="821"/>
      <c r="H23" s="821"/>
      <c r="I23" s="821"/>
      <c r="J23" s="821"/>
      <c r="K23" s="821"/>
      <c r="L23" s="821"/>
      <c r="M23" s="821"/>
      <c r="N23" s="821"/>
      <c r="O23" s="821"/>
    </row>
    <row r="24" spans="2:15" ht="22.5" customHeight="1">
      <c r="B24" s="821"/>
      <c r="C24" s="821"/>
      <c r="D24" s="821"/>
      <c r="E24" s="821"/>
      <c r="F24" s="821"/>
      <c r="G24" s="821"/>
      <c r="H24" s="821"/>
      <c r="I24" s="821"/>
      <c r="J24" s="821"/>
      <c r="K24" s="821"/>
      <c r="L24" s="821"/>
      <c r="M24" s="821"/>
      <c r="N24" s="821"/>
      <c r="O24" s="821"/>
    </row>
    <row r="25" spans="2:15" ht="22.5" customHeight="1">
      <c r="B25" s="821"/>
      <c r="C25" s="821"/>
      <c r="D25" s="821"/>
      <c r="E25" s="821"/>
      <c r="F25" s="821"/>
      <c r="G25" s="821"/>
      <c r="H25" s="821"/>
      <c r="I25" s="821"/>
      <c r="J25" s="821"/>
      <c r="K25" s="821"/>
      <c r="L25" s="821"/>
      <c r="M25" s="821"/>
      <c r="N25" s="821"/>
      <c r="O25" s="821"/>
    </row>
    <row r="26" spans="2:15" ht="11.25" customHeight="1">
      <c r="B26" s="821"/>
      <c r="C26" s="821"/>
      <c r="D26" s="821"/>
      <c r="E26" s="821"/>
      <c r="F26" s="821"/>
      <c r="G26" s="821"/>
      <c r="H26" s="821"/>
      <c r="I26" s="821"/>
      <c r="J26" s="821"/>
      <c r="K26" s="821"/>
      <c r="L26" s="821"/>
      <c r="M26" s="821"/>
      <c r="O26" s="821"/>
    </row>
    <row r="27" spans="2:15" ht="8.25" customHeight="1">
      <c r="B27" s="821"/>
      <c r="C27" s="821"/>
      <c r="D27" s="821"/>
      <c r="E27" s="821"/>
      <c r="F27" s="821"/>
      <c r="G27" s="821"/>
      <c r="H27" s="821"/>
      <c r="I27" s="821"/>
      <c r="J27" s="821"/>
      <c r="K27" s="821"/>
      <c r="L27" s="821"/>
      <c r="M27" s="821"/>
      <c r="O27" s="821"/>
    </row>
    <row r="28" spans="2:15" ht="19.5" customHeight="1">
      <c r="B28" s="821"/>
      <c r="C28" s="821"/>
      <c r="D28" s="821"/>
      <c r="E28" s="821"/>
      <c r="F28" s="821"/>
      <c r="G28" s="821"/>
      <c r="H28" s="821"/>
      <c r="I28" s="821"/>
      <c r="J28" s="821"/>
      <c r="K28" s="821"/>
      <c r="L28" s="821"/>
      <c r="M28" s="821"/>
      <c r="O28" s="821"/>
    </row>
    <row r="29" spans="2:15" ht="19.5" customHeight="1">
      <c r="B29" s="821"/>
      <c r="C29" s="821"/>
      <c r="D29" s="821"/>
      <c r="E29" s="821"/>
      <c r="F29" s="821"/>
      <c r="G29" s="821"/>
      <c r="H29" s="821"/>
      <c r="I29" s="821"/>
      <c r="J29" s="821"/>
      <c r="K29" s="821"/>
      <c r="L29" s="821"/>
      <c r="M29" s="821"/>
      <c r="O29" s="821"/>
    </row>
    <row r="30" spans="2:15" ht="19.5" customHeight="1">
      <c r="C30" s="821"/>
      <c r="D30" s="821"/>
      <c r="E30" s="821"/>
      <c r="F30" s="821"/>
      <c r="G30" s="821"/>
      <c r="H30" s="821"/>
      <c r="I30" s="821"/>
      <c r="J30" s="821"/>
      <c r="K30" s="821"/>
      <c r="L30" s="821"/>
      <c r="M30" s="821"/>
      <c r="O30" s="821"/>
    </row>
    <row r="31" spans="2:15" ht="19.5" customHeight="1">
      <c r="B31" s="821"/>
      <c r="C31" s="821"/>
      <c r="D31" s="821"/>
      <c r="E31" s="821"/>
      <c r="F31" s="821"/>
      <c r="G31" s="821"/>
      <c r="H31" s="821"/>
      <c r="I31" s="821"/>
      <c r="J31" s="821"/>
      <c r="K31" s="821"/>
      <c r="L31" s="821"/>
      <c r="M31" s="821"/>
      <c r="O31" s="821"/>
    </row>
    <row r="32" spans="2:15" ht="19.5" customHeight="1">
      <c r="B32" s="821"/>
      <c r="C32" s="821"/>
      <c r="D32" s="821"/>
      <c r="E32" s="821"/>
      <c r="F32" s="821"/>
      <c r="G32" s="821"/>
      <c r="H32" s="821"/>
      <c r="I32" s="821"/>
      <c r="J32" s="821"/>
      <c r="K32" s="821"/>
      <c r="L32" s="821"/>
      <c r="M32" s="821"/>
      <c r="O32" s="821"/>
    </row>
    <row r="33" spans="2:15" ht="19.5" customHeight="1">
      <c r="B33" s="831"/>
      <c r="C33" s="831"/>
      <c r="D33" s="831"/>
      <c r="E33" s="831"/>
      <c r="F33" s="831"/>
      <c r="G33" s="831"/>
      <c r="H33" s="831"/>
      <c r="I33" s="831"/>
      <c r="J33" s="831"/>
      <c r="K33" s="831"/>
      <c r="L33" s="831"/>
      <c r="M33" s="831"/>
      <c r="O33" s="821"/>
    </row>
    <row r="34" spans="2:15" ht="19.5" customHeight="1">
      <c r="B34" s="831"/>
      <c r="C34" s="831"/>
      <c r="D34" s="831"/>
      <c r="E34" s="831"/>
      <c r="F34" s="831"/>
      <c r="G34" s="831"/>
      <c r="H34" s="831"/>
      <c r="I34" s="831"/>
      <c r="J34" s="831"/>
      <c r="K34" s="831"/>
      <c r="L34" s="831"/>
      <c r="M34" s="831"/>
      <c r="O34" s="821"/>
    </row>
    <row r="35" spans="2:15" ht="19.5" customHeight="1">
      <c r="B35" s="831"/>
      <c r="C35" s="831"/>
      <c r="D35" s="831"/>
      <c r="E35" s="831"/>
      <c r="F35" s="831"/>
      <c r="G35" s="831"/>
      <c r="H35" s="831"/>
      <c r="I35" s="831"/>
      <c r="J35" s="831"/>
      <c r="K35" s="831"/>
      <c r="L35" s="831"/>
      <c r="M35" s="831"/>
      <c r="O35" s="821"/>
    </row>
    <row r="36" spans="2:15" ht="19.5" customHeight="1">
      <c r="B36" s="831"/>
      <c r="C36" s="831"/>
      <c r="D36" s="831"/>
      <c r="E36" s="831"/>
      <c r="F36" s="831"/>
      <c r="G36" s="831"/>
      <c r="H36" s="831"/>
      <c r="I36" s="831"/>
      <c r="J36" s="831"/>
      <c r="K36" s="831"/>
      <c r="L36" s="831"/>
      <c r="M36" s="831"/>
      <c r="O36" s="821"/>
    </row>
    <row r="37" spans="2:15" ht="19.5" customHeight="1">
      <c r="B37" s="831"/>
      <c r="C37" s="831"/>
      <c r="D37" s="831"/>
      <c r="E37" s="831"/>
      <c r="F37" s="831"/>
      <c r="G37" s="831"/>
      <c r="H37" s="831"/>
      <c r="I37" s="831"/>
      <c r="J37" s="831"/>
      <c r="K37" s="831"/>
      <c r="L37" s="831"/>
      <c r="M37" s="831"/>
      <c r="O37" s="821"/>
    </row>
    <row r="38" spans="2:15" ht="19.5" customHeight="1">
      <c r="B38" s="831"/>
      <c r="C38" s="831"/>
      <c r="D38" s="831"/>
      <c r="E38" s="831"/>
      <c r="F38" s="831"/>
      <c r="G38" s="831"/>
      <c r="H38" s="831"/>
      <c r="I38" s="831"/>
      <c r="J38" s="831"/>
      <c r="K38" s="831"/>
      <c r="L38" s="831"/>
      <c r="M38" s="831"/>
      <c r="O38" s="821"/>
    </row>
    <row r="39" spans="2:15" ht="19.5" customHeight="1">
      <c r="B39" s="831"/>
      <c r="C39" s="831"/>
      <c r="D39" s="831"/>
      <c r="E39" s="831"/>
      <c r="F39" s="831"/>
      <c r="G39" s="831"/>
      <c r="H39" s="831"/>
      <c r="I39" s="831"/>
      <c r="J39" s="831"/>
      <c r="K39" s="831"/>
      <c r="L39" s="831"/>
      <c r="M39" s="831"/>
      <c r="O39" s="821"/>
    </row>
    <row r="40" spans="2:15" ht="19.5" customHeight="1">
      <c r="B40" s="831"/>
      <c r="C40" s="831"/>
      <c r="D40" s="831"/>
      <c r="E40" s="831"/>
      <c r="F40" s="831"/>
      <c r="G40" s="831"/>
      <c r="H40" s="831"/>
      <c r="I40" s="831"/>
      <c r="J40" s="821"/>
      <c r="O40" s="821"/>
    </row>
    <row r="41" spans="2:15" ht="18.75" customHeight="1">
      <c r="B41" s="831"/>
      <c r="C41" s="831"/>
      <c r="D41" s="831"/>
      <c r="E41" s="831"/>
      <c r="F41" s="831"/>
      <c r="G41" s="831"/>
      <c r="H41" s="831"/>
      <c r="I41" s="831"/>
      <c r="J41" s="821"/>
    </row>
    <row r="42" spans="2:15" ht="18.75" customHeight="1">
      <c r="B42" s="831"/>
      <c r="C42" s="831"/>
      <c r="D42" s="831"/>
      <c r="E42" s="831"/>
      <c r="F42" s="831"/>
      <c r="G42" s="831"/>
      <c r="H42" s="831"/>
      <c r="I42" s="831"/>
      <c r="J42" s="821"/>
    </row>
    <row r="43" spans="2:15" ht="18.75" customHeight="1"/>
  </sheetData>
  <sheetProtection algorithmName="SHA-512" hashValue="hseGplrNlgTZyX4v9kB2PGeSlUyGUM5gau0456wVKxDuLdAUBE/Xf/WGg+P8L4yHvXRK/NGbWruuDqNftOepfA==" saltValue="PNLnC3MA85VZUa0lWpLkKw==" spinCount="100000" sheet="1" scenarios="1" formatCells="0" formatColumns="0" formatRows="0"/>
  <mergeCells count="5">
    <mergeCell ref="E19:N22"/>
    <mergeCell ref="L3:M3"/>
    <mergeCell ref="J8:N8"/>
    <mergeCell ref="J9:N9"/>
    <mergeCell ref="E18:F18"/>
  </mergeCells>
  <phoneticPr fontId="1"/>
  <conditionalFormatting sqref="L3:M3">
    <cfRule type="containsText" dxfId="100" priority="3" operator="containsText" text="日付を入力してください">
      <formula>NOT(ISERROR(SEARCH("日付を入力してください",L3)))</formula>
    </cfRule>
  </conditionalFormatting>
  <conditionalFormatting sqref="J12">
    <cfRule type="containsText" dxfId="99" priority="2" operator="containsText" text="(申請内容選択)">
      <formula>NOT(ISERROR(SEARCH("(申請内容選択)",J12)))</formula>
    </cfRule>
  </conditionalFormatting>
  <conditionalFormatting sqref="E18:F18">
    <cfRule type="containsText" dxfId="98" priority="1" operator="containsText" text="▼選択してください">
      <formula>NOT(ISERROR(SEARCH("▼選択してください",E18)))</formula>
    </cfRule>
  </conditionalFormatting>
  <dataValidations count="4">
    <dataValidation type="list" allowBlank="1" showInputMessage="1" showErrorMessage="1" sqref="J12">
      <formula1>"(申請内容選択),変更,中止,変更・中止,廃止"</formula1>
    </dataValidation>
    <dataValidation allowBlank="1" showInputMessage="1" showErrorMessage="1" promptTitle="理由を入力してください。" prompt="上記で選択した理由を入力してください。" sqref="E19:N22"/>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M36"/>
  <sheetViews>
    <sheetView showWhiteSpace="0" view="pageBreakPreview" zoomScaleNormal="100" zoomScaleSheetLayoutView="100" workbookViewId="0"/>
  </sheetViews>
  <sheetFormatPr defaultColWidth="9" defaultRowHeight="14.25"/>
  <cols>
    <col min="1" max="1" width="1.625" style="1008" customWidth="1"/>
    <col min="2" max="2" width="5.125" style="1008" customWidth="1"/>
    <col min="3" max="3" width="31.625" style="1008" customWidth="1"/>
    <col min="4" max="4" width="9.375" style="1008" customWidth="1"/>
    <col min="5" max="5" width="16.75" style="1008" customWidth="1"/>
    <col min="6" max="9" width="11.125" style="1008" customWidth="1"/>
    <col min="10" max="10" width="27.375" style="1008" customWidth="1"/>
    <col min="11" max="11" width="1.625" style="1008" customWidth="1"/>
    <col min="12" max="16384" width="9" style="1008"/>
  </cols>
  <sheetData>
    <row r="1" spans="2:13" ht="8.25" customHeight="1"/>
    <row r="2" spans="2:13" ht="16.5" customHeight="1" thickBot="1">
      <c r="B2" s="862" t="s">
        <v>407</v>
      </c>
    </row>
    <row r="3" spans="2:13" ht="19.5" customHeight="1">
      <c r="B3" s="1009" t="s">
        <v>408</v>
      </c>
      <c r="C3" s="1010" t="s">
        <v>409</v>
      </c>
      <c r="D3" s="1011" t="s">
        <v>410</v>
      </c>
      <c r="E3" s="1012" t="s">
        <v>411</v>
      </c>
      <c r="F3" s="1010" t="s">
        <v>412</v>
      </c>
      <c r="G3" s="1010"/>
      <c r="H3" s="1010"/>
      <c r="I3" s="1010"/>
      <c r="J3" s="1013"/>
    </row>
    <row r="4" spans="2:13" ht="19.5" customHeight="1">
      <c r="B4" s="1014"/>
      <c r="C4" s="1015"/>
      <c r="D4" s="1016"/>
      <c r="E4" s="1017"/>
      <c r="F4" s="1015"/>
      <c r="G4" s="1015"/>
      <c r="H4" s="1015"/>
      <c r="I4" s="1015"/>
      <c r="J4" s="1018"/>
    </row>
    <row r="5" spans="2:13" ht="57" customHeight="1">
      <c r="B5" s="1019" t="s">
        <v>413</v>
      </c>
      <c r="C5" s="1020" t="s">
        <v>414</v>
      </c>
      <c r="D5" s="1021" t="s">
        <v>415</v>
      </c>
      <c r="E5" s="1038" t="str">
        <f>IF('①4.申請事業の内容(Ｋ)'!D5="","",'①4.申請事業の内容(Ｋ)'!D5)</f>
        <v/>
      </c>
      <c r="F5" s="1039" t="str">
        <f>IF('①4.申請事業の内容(Ｋ)'!F5="","",'①4.申請事業の内容(Ｋ)'!F5)</f>
        <v/>
      </c>
      <c r="G5" s="1040"/>
      <c r="H5" s="1040"/>
      <c r="I5" s="1040"/>
      <c r="J5" s="1041"/>
      <c r="L5" s="1022" t="s">
        <v>416</v>
      </c>
      <c r="M5" s="1023"/>
    </row>
    <row r="6" spans="2:13" ht="57" customHeight="1">
      <c r="B6" s="1024"/>
      <c r="C6" s="1025"/>
      <c r="D6" s="1026" t="s">
        <v>417</v>
      </c>
      <c r="E6" s="1027"/>
      <c r="F6" s="1028"/>
      <c r="G6" s="1029"/>
      <c r="H6" s="1029"/>
      <c r="I6" s="1029"/>
      <c r="J6" s="1030"/>
      <c r="M6" s="1023"/>
    </row>
    <row r="7" spans="2:13" ht="57" customHeight="1">
      <c r="B7" s="1024"/>
      <c r="C7" s="1025"/>
      <c r="D7" s="1021" t="s">
        <v>415</v>
      </c>
      <c r="E7" s="1038" t="str">
        <f>IF('①4.申請事業の内容(Ｋ)'!D6="","",'①4.申請事業の内容(Ｋ)'!D6)</f>
        <v/>
      </c>
      <c r="F7" s="1039" t="str">
        <f>IF('①4.申請事業の内容(Ｋ)'!F6="","",'①4.申請事業の内容(Ｋ)'!F6)</f>
        <v/>
      </c>
      <c r="G7" s="1040"/>
      <c r="H7" s="1040"/>
      <c r="I7" s="1040"/>
      <c r="J7" s="1041"/>
      <c r="M7" s="1023"/>
    </row>
    <row r="8" spans="2:13" ht="57" customHeight="1">
      <c r="B8" s="1024"/>
      <c r="C8" s="1025"/>
      <c r="D8" s="1026" t="s">
        <v>417</v>
      </c>
      <c r="E8" s="1027"/>
      <c r="F8" s="1031"/>
      <c r="G8" s="1029"/>
      <c r="H8" s="1029"/>
      <c r="I8" s="1029"/>
      <c r="J8" s="1030"/>
      <c r="M8" s="1023"/>
    </row>
    <row r="9" spans="2:13" ht="57" customHeight="1">
      <c r="B9" s="1024"/>
      <c r="C9" s="1025"/>
      <c r="D9" s="1021" t="s">
        <v>415</v>
      </c>
      <c r="E9" s="1038" t="str">
        <f>IF('①4.申請事業の内容(Ｋ)'!D7="","",'①4.申請事業の内容(Ｋ)'!D7)</f>
        <v/>
      </c>
      <c r="F9" s="1039" t="str">
        <f>IF('①4.申請事業の内容(Ｋ)'!F7="","",'①4.申請事業の内容(Ｋ)'!F7)</f>
        <v/>
      </c>
      <c r="G9" s="1040"/>
      <c r="H9" s="1040"/>
      <c r="I9" s="1040"/>
      <c r="J9" s="1041"/>
      <c r="M9" s="1023"/>
    </row>
    <row r="10" spans="2:13" ht="57" customHeight="1">
      <c r="B10" s="1024"/>
      <c r="C10" s="1025"/>
      <c r="D10" s="1026" t="s">
        <v>417</v>
      </c>
      <c r="E10" s="1032"/>
      <c r="F10" s="1031"/>
      <c r="G10" s="1029"/>
      <c r="H10" s="1029"/>
      <c r="I10" s="1029"/>
      <c r="J10" s="1030"/>
      <c r="M10" s="1023"/>
    </row>
    <row r="11" spans="2:13" ht="57" customHeight="1">
      <c r="B11" s="1024"/>
      <c r="C11" s="1025"/>
      <c r="D11" s="1021" t="s">
        <v>415</v>
      </c>
      <c r="E11" s="1038" t="str">
        <f>IF('①4.申請事業の内容(Ｋ)'!D8="","",'①4.申請事業の内容(Ｋ)'!D8)</f>
        <v/>
      </c>
      <c r="F11" s="1039" t="str">
        <f>IF('①4.申請事業の内容(Ｋ)'!F8="","",'①4.申請事業の内容(Ｋ)'!F8)</f>
        <v/>
      </c>
      <c r="G11" s="1040"/>
      <c r="H11" s="1040"/>
      <c r="I11" s="1040"/>
      <c r="J11" s="1041"/>
      <c r="M11" s="1023"/>
    </row>
    <row r="12" spans="2:13" ht="57" customHeight="1" thickBot="1">
      <c r="B12" s="1033"/>
      <c r="C12" s="1034"/>
      <c r="D12" s="1035" t="s">
        <v>418</v>
      </c>
      <c r="E12" s="1036"/>
      <c r="F12" s="1037"/>
      <c r="G12" s="320"/>
      <c r="H12" s="320"/>
      <c r="I12" s="320"/>
      <c r="J12" s="321"/>
      <c r="M12" s="1023"/>
    </row>
    <row r="13" spans="2:13" ht="57" customHeight="1">
      <c r="B13" s="1019" t="s">
        <v>419</v>
      </c>
      <c r="C13" s="1020" t="s">
        <v>420</v>
      </c>
      <c r="D13" s="1021" t="s">
        <v>415</v>
      </c>
      <c r="E13" s="1038" t="str">
        <f>IF('①4.申請事業の内容(Ｋ)'!D9="","",'①4.申請事業の内容(Ｋ)'!D9)</f>
        <v/>
      </c>
      <c r="F13" s="1039" t="str">
        <f>IF('①4.申請事業の内容(Ｋ)'!F9="","",'①4.申請事業の内容(Ｋ)'!F9)</f>
        <v/>
      </c>
      <c r="G13" s="1040"/>
      <c r="H13" s="1040"/>
      <c r="I13" s="1040"/>
      <c r="J13" s="1041"/>
      <c r="M13" s="1023"/>
    </row>
    <row r="14" spans="2:13" ht="57" customHeight="1">
      <c r="B14" s="1024"/>
      <c r="C14" s="1025"/>
      <c r="D14" s="1026" t="s">
        <v>418</v>
      </c>
      <c r="E14" s="1032"/>
      <c r="F14" s="1028"/>
      <c r="G14" s="1029"/>
      <c r="H14" s="1029"/>
      <c r="I14" s="1029"/>
      <c r="J14" s="1030"/>
      <c r="M14" s="1023"/>
    </row>
    <row r="15" spans="2:13" ht="57" customHeight="1">
      <c r="B15" s="1024"/>
      <c r="C15" s="1025"/>
      <c r="D15" s="1021" t="s">
        <v>415</v>
      </c>
      <c r="E15" s="1038" t="str">
        <f>IF('①4.申請事業の内容(Ｋ)'!D10="","",'①4.申請事業の内容(Ｋ)'!D10)</f>
        <v/>
      </c>
      <c r="F15" s="1039" t="str">
        <f>IF('①4.申請事業の内容(Ｋ)'!F10="","",'①4.申請事業の内容(Ｋ)'!F10)</f>
        <v/>
      </c>
      <c r="G15" s="1040"/>
      <c r="H15" s="1040"/>
      <c r="I15" s="1040"/>
      <c r="J15" s="1041"/>
      <c r="M15" s="1023"/>
    </row>
    <row r="16" spans="2:13" ht="57" customHeight="1">
      <c r="B16" s="1024"/>
      <c r="C16" s="1025"/>
      <c r="D16" s="1026" t="s">
        <v>418</v>
      </c>
      <c r="E16" s="1032"/>
      <c r="F16" s="1028"/>
      <c r="G16" s="1029"/>
      <c r="H16" s="1029"/>
      <c r="I16" s="1029"/>
      <c r="J16" s="1030"/>
      <c r="M16" s="1023"/>
    </row>
    <row r="17" spans="2:13" ht="57" customHeight="1">
      <c r="B17" s="1024"/>
      <c r="C17" s="1025"/>
      <c r="D17" s="1021" t="s">
        <v>415</v>
      </c>
      <c r="E17" s="1038" t="str">
        <f>IF('①4.申請事業の内容(Ｋ)'!D11="","",'①4.申請事業の内容(Ｋ)'!D11)</f>
        <v/>
      </c>
      <c r="F17" s="1039" t="str">
        <f>IF('①4.申請事業の内容(Ｋ)'!F11="","",'①4.申請事業の内容(Ｋ)'!F11)</f>
        <v/>
      </c>
      <c r="G17" s="1040"/>
      <c r="H17" s="1040"/>
      <c r="I17" s="1040"/>
      <c r="J17" s="1041"/>
      <c r="M17" s="1023"/>
    </row>
    <row r="18" spans="2:13" ht="57" customHeight="1">
      <c r="B18" s="1024"/>
      <c r="C18" s="1025"/>
      <c r="D18" s="1026" t="s">
        <v>418</v>
      </c>
      <c r="E18" s="1032"/>
      <c r="F18" s="1028"/>
      <c r="G18" s="1029"/>
      <c r="H18" s="1029"/>
      <c r="I18" s="1029"/>
      <c r="J18" s="1030"/>
      <c r="M18" s="1023"/>
    </row>
    <row r="19" spans="2:13" ht="57" customHeight="1">
      <c r="B19" s="1024"/>
      <c r="C19" s="1025"/>
      <c r="D19" s="1021" t="s">
        <v>415</v>
      </c>
      <c r="E19" s="1038" t="str">
        <f>IF('①4.申請事業の内容(Ｋ)'!D12="","",'①4.申請事業の内容(Ｋ)'!D12)</f>
        <v/>
      </c>
      <c r="F19" s="1039" t="str">
        <f>IF('①4.申請事業の内容(Ｋ)'!F12="","",'①4.申請事業の内容(Ｋ)'!F12)</f>
        <v/>
      </c>
      <c r="G19" s="1040"/>
      <c r="H19" s="1040"/>
      <c r="I19" s="1040"/>
      <c r="J19" s="1041"/>
      <c r="M19" s="1023"/>
    </row>
    <row r="20" spans="2:13" ht="57" customHeight="1" thickBot="1">
      <c r="B20" s="1033"/>
      <c r="C20" s="1034"/>
      <c r="D20" s="1035" t="s">
        <v>418</v>
      </c>
      <c r="E20" s="1036"/>
      <c r="F20" s="1037"/>
      <c r="G20" s="320"/>
      <c r="H20" s="320"/>
      <c r="I20" s="320"/>
      <c r="J20" s="321"/>
      <c r="M20" s="1023"/>
    </row>
    <row r="21" spans="2:13" ht="57" customHeight="1">
      <c r="B21" s="1019" t="s">
        <v>421</v>
      </c>
      <c r="C21" s="1020" t="s">
        <v>422</v>
      </c>
      <c r="D21" s="1021" t="s">
        <v>415</v>
      </c>
      <c r="E21" s="1038" t="str">
        <f>IF('①4.申請事業の内容(Ｋ)'!D13="","",'①4.申請事業の内容(Ｋ)'!D13)</f>
        <v/>
      </c>
      <c r="F21" s="1039" t="str">
        <f>IF('①4.申請事業の内容(Ｋ)'!F13="","",'①4.申請事業の内容(Ｋ)'!F13)</f>
        <v/>
      </c>
      <c r="G21" s="1040"/>
      <c r="H21" s="1040"/>
      <c r="I21" s="1040"/>
      <c r="J21" s="1041"/>
      <c r="M21" s="1023"/>
    </row>
    <row r="22" spans="2:13" ht="57" customHeight="1">
      <c r="B22" s="1024"/>
      <c r="C22" s="1025"/>
      <c r="D22" s="1026" t="s">
        <v>417</v>
      </c>
      <c r="E22" s="1027"/>
      <c r="F22" s="1028"/>
      <c r="G22" s="1029"/>
      <c r="H22" s="1029"/>
      <c r="I22" s="1029"/>
      <c r="J22" s="1030"/>
      <c r="M22" s="1023"/>
    </row>
    <row r="23" spans="2:13" ht="57" customHeight="1">
      <c r="B23" s="1024"/>
      <c r="C23" s="1025"/>
      <c r="D23" s="1021" t="s">
        <v>415</v>
      </c>
      <c r="E23" s="1038" t="str">
        <f>IF('①4.申請事業の内容(Ｋ)'!D14="","",'①4.申請事業の内容(Ｋ)'!D14)</f>
        <v/>
      </c>
      <c r="F23" s="1039" t="str">
        <f>IF('①4.申請事業の内容(Ｋ)'!F14="","",'①4.申請事業の内容(Ｋ)'!F14)</f>
        <v/>
      </c>
      <c r="G23" s="1040"/>
      <c r="H23" s="1040"/>
      <c r="I23" s="1040"/>
      <c r="J23" s="1041"/>
      <c r="M23" s="1023"/>
    </row>
    <row r="24" spans="2:13" ht="57" customHeight="1">
      <c r="B24" s="1024"/>
      <c r="C24" s="1025"/>
      <c r="D24" s="1026" t="s">
        <v>418</v>
      </c>
      <c r="E24" s="1032"/>
      <c r="F24" s="1028"/>
      <c r="G24" s="1029"/>
      <c r="H24" s="1029"/>
      <c r="I24" s="1029"/>
      <c r="J24" s="1030"/>
      <c r="M24" s="1023"/>
    </row>
    <row r="25" spans="2:13" ht="57" customHeight="1">
      <c r="B25" s="1024"/>
      <c r="C25" s="1025"/>
      <c r="D25" s="1021" t="s">
        <v>415</v>
      </c>
      <c r="E25" s="1038" t="str">
        <f>IF('①4.申請事業の内容(Ｋ)'!D15="","",'①4.申請事業の内容(Ｋ)'!D15)</f>
        <v/>
      </c>
      <c r="F25" s="1039" t="str">
        <f>IF('①4.申請事業の内容(Ｋ)'!F15="","",'①4.申請事業の内容(Ｋ)'!F15)</f>
        <v/>
      </c>
      <c r="G25" s="1040"/>
      <c r="H25" s="1040"/>
      <c r="I25" s="1040"/>
      <c r="J25" s="1041"/>
      <c r="M25" s="1023"/>
    </row>
    <row r="26" spans="2:13" ht="57" customHeight="1">
      <c r="B26" s="1024"/>
      <c r="C26" s="1025"/>
      <c r="D26" s="1026" t="s">
        <v>418</v>
      </c>
      <c r="E26" s="1032"/>
      <c r="F26" s="1028"/>
      <c r="G26" s="1029"/>
      <c r="H26" s="1029"/>
      <c r="I26" s="1029"/>
      <c r="J26" s="1030"/>
      <c r="M26" s="1023"/>
    </row>
    <row r="27" spans="2:13" ht="57" customHeight="1">
      <c r="B27" s="1024"/>
      <c r="C27" s="1025"/>
      <c r="D27" s="1021" t="s">
        <v>415</v>
      </c>
      <c r="E27" s="1038" t="str">
        <f>IF('①4.申請事業の内容(Ｋ)'!D16="","",'①4.申請事業の内容(Ｋ)'!D16)</f>
        <v/>
      </c>
      <c r="F27" s="1039" t="str">
        <f>IF('①4.申請事業の内容(Ｋ)'!F16="","",'①4.申請事業の内容(Ｋ)'!F16)</f>
        <v/>
      </c>
      <c r="G27" s="1040"/>
      <c r="H27" s="1040"/>
      <c r="I27" s="1040"/>
      <c r="J27" s="1041"/>
      <c r="M27" s="1023"/>
    </row>
    <row r="28" spans="2:13" ht="57" customHeight="1" thickBot="1">
      <c r="B28" s="1033"/>
      <c r="C28" s="1034"/>
      <c r="D28" s="1035" t="s">
        <v>418</v>
      </c>
      <c r="E28" s="1036"/>
      <c r="F28" s="1037"/>
      <c r="G28" s="320"/>
      <c r="H28" s="320"/>
      <c r="I28" s="320"/>
      <c r="J28" s="321"/>
      <c r="M28" s="1023"/>
    </row>
    <row r="29" spans="2:13" ht="57" customHeight="1">
      <c r="B29" s="1019" t="s">
        <v>423</v>
      </c>
      <c r="C29" s="1020" t="s">
        <v>424</v>
      </c>
      <c r="D29" s="1021" t="s">
        <v>415</v>
      </c>
      <c r="E29" s="1038" t="str">
        <f>IF('①4.申請事業の内容(Ｋ)'!D17="","",'①4.申請事業の内容(Ｋ)'!D17)</f>
        <v/>
      </c>
      <c r="F29" s="1039" t="str">
        <f>IF('①4.申請事業の内容(Ｋ)'!F17="","",'①4.申請事業の内容(Ｋ)'!F17)</f>
        <v/>
      </c>
      <c r="G29" s="1040"/>
      <c r="H29" s="1040"/>
      <c r="I29" s="1040"/>
      <c r="J29" s="1041"/>
      <c r="M29" s="1023"/>
    </row>
    <row r="30" spans="2:13" ht="57" customHeight="1">
      <c r="B30" s="1024"/>
      <c r="C30" s="1025"/>
      <c r="D30" s="1026" t="s">
        <v>418</v>
      </c>
      <c r="E30" s="1032"/>
      <c r="F30" s="1028"/>
      <c r="G30" s="1029"/>
      <c r="H30" s="1029"/>
      <c r="I30" s="1029"/>
      <c r="J30" s="1030"/>
      <c r="M30" s="1023"/>
    </row>
    <row r="31" spans="2:13" ht="57" customHeight="1">
      <c r="B31" s="1024"/>
      <c r="C31" s="1025"/>
      <c r="D31" s="1021" t="s">
        <v>415</v>
      </c>
      <c r="E31" s="1038" t="str">
        <f>IF('①4.申請事業の内容(Ｋ)'!D18="","",'①4.申請事業の内容(Ｋ)'!D18)</f>
        <v/>
      </c>
      <c r="F31" s="1039" t="str">
        <f>IF('①4.申請事業の内容(Ｋ)'!F18="","",'①4.申請事業の内容(Ｋ)'!F18)</f>
        <v/>
      </c>
      <c r="G31" s="1040"/>
      <c r="H31" s="1040"/>
      <c r="I31" s="1040"/>
      <c r="J31" s="1041"/>
      <c r="M31" s="1023"/>
    </row>
    <row r="32" spans="2:13" ht="57" customHeight="1">
      <c r="B32" s="1024"/>
      <c r="C32" s="1025"/>
      <c r="D32" s="1026" t="s">
        <v>418</v>
      </c>
      <c r="E32" s="1032"/>
      <c r="F32" s="1028"/>
      <c r="G32" s="1029"/>
      <c r="H32" s="1029"/>
      <c r="I32" s="1029"/>
      <c r="J32" s="1030"/>
      <c r="M32" s="1023"/>
    </row>
    <row r="33" spans="2:13" ht="57" customHeight="1">
      <c r="B33" s="1024"/>
      <c r="C33" s="1025"/>
      <c r="D33" s="1021" t="s">
        <v>415</v>
      </c>
      <c r="E33" s="1038" t="str">
        <f>IF('①4.申請事業の内容(Ｋ)'!D19="","",'①4.申請事業の内容(Ｋ)'!D19)</f>
        <v/>
      </c>
      <c r="F33" s="1039" t="str">
        <f>IF('①4.申請事業の内容(Ｋ)'!F19="","",'①4.申請事業の内容(Ｋ)'!F19)</f>
        <v/>
      </c>
      <c r="G33" s="1040"/>
      <c r="H33" s="1040"/>
      <c r="I33" s="1040"/>
      <c r="J33" s="1041"/>
      <c r="M33" s="1023"/>
    </row>
    <row r="34" spans="2:13" ht="57" customHeight="1">
      <c r="B34" s="1024"/>
      <c r="C34" s="1025"/>
      <c r="D34" s="1026" t="s">
        <v>418</v>
      </c>
      <c r="E34" s="1032"/>
      <c r="F34" s="1028"/>
      <c r="G34" s="1029"/>
      <c r="H34" s="1029"/>
      <c r="I34" s="1029"/>
      <c r="J34" s="1030"/>
      <c r="M34" s="1023"/>
    </row>
    <row r="35" spans="2:13" ht="57" customHeight="1">
      <c r="B35" s="1024"/>
      <c r="C35" s="1025"/>
      <c r="D35" s="1021" t="s">
        <v>415</v>
      </c>
      <c r="E35" s="1038" t="str">
        <f>IF('①4.申請事業の内容(Ｋ)'!D20="","",'①4.申請事業の内容(Ｋ)'!D20)</f>
        <v/>
      </c>
      <c r="F35" s="1039" t="str">
        <f>IF('①4.申請事業の内容(Ｋ)'!F20="","",'①4.申請事業の内容(Ｋ)'!F20)</f>
        <v/>
      </c>
      <c r="G35" s="1040"/>
      <c r="H35" s="1040"/>
      <c r="I35" s="1040"/>
      <c r="J35" s="1041"/>
      <c r="M35" s="1023"/>
    </row>
    <row r="36" spans="2:13" ht="57" customHeight="1" thickBot="1">
      <c r="B36" s="1033"/>
      <c r="C36" s="1034"/>
      <c r="D36" s="1035" t="s">
        <v>418</v>
      </c>
      <c r="E36" s="1036"/>
      <c r="F36" s="1037"/>
      <c r="G36" s="320"/>
      <c r="H36" s="320"/>
      <c r="I36" s="320"/>
      <c r="J36" s="321"/>
      <c r="M36" s="1023"/>
    </row>
  </sheetData>
  <sheetProtection algorithmName="SHA-512" hashValue="rFaDFyFS+a4mjG5kiAvwHBZO8fY+X1v2naiM13zvHWSyR/BzlhiZ3mp53xvdwBR+SW4EVbbQQZfxxsACS5GNgA==" saltValue="cohFbO07/9sPzp8BDcF6Eg==" spinCount="100000" sheet="1" scenarios="1" formatCells="0" formatColumns="0" formatRows="0"/>
  <mergeCells count="45">
    <mergeCell ref="B29:B36"/>
    <mergeCell ref="C29:C36"/>
    <mergeCell ref="F29:J29"/>
    <mergeCell ref="F30:J30"/>
    <mergeCell ref="F31:J31"/>
    <mergeCell ref="F32:J32"/>
    <mergeCell ref="F33:J33"/>
    <mergeCell ref="F16:J16"/>
    <mergeCell ref="F28:J28"/>
    <mergeCell ref="F34:J34"/>
    <mergeCell ref="F35:J35"/>
    <mergeCell ref="F36:J36"/>
    <mergeCell ref="F25:J25"/>
    <mergeCell ref="F26:J26"/>
    <mergeCell ref="B21:B28"/>
    <mergeCell ref="C21:C28"/>
    <mergeCell ref="F17:J17"/>
    <mergeCell ref="F18:J18"/>
    <mergeCell ref="F19:J19"/>
    <mergeCell ref="F20:J20"/>
    <mergeCell ref="B13:B20"/>
    <mergeCell ref="C13:C20"/>
    <mergeCell ref="F27:J27"/>
    <mergeCell ref="F21:J21"/>
    <mergeCell ref="F22:J22"/>
    <mergeCell ref="F23:J23"/>
    <mergeCell ref="F24:J24"/>
    <mergeCell ref="F13:J13"/>
    <mergeCell ref="F14:J14"/>
    <mergeCell ref="F15:J15"/>
    <mergeCell ref="F11:J11"/>
    <mergeCell ref="B3:B4"/>
    <mergeCell ref="C3:C4"/>
    <mergeCell ref="E3:E4"/>
    <mergeCell ref="F3:J4"/>
    <mergeCell ref="F5:J5"/>
    <mergeCell ref="D3:D4"/>
    <mergeCell ref="F6:J6"/>
    <mergeCell ref="F8:J8"/>
    <mergeCell ref="F10:J10"/>
    <mergeCell ref="F7:J7"/>
    <mergeCell ref="F9:J9"/>
    <mergeCell ref="B5:B12"/>
    <mergeCell ref="C5:C12"/>
    <mergeCell ref="F12:J12"/>
  </mergeCells>
  <phoneticPr fontId="1"/>
  <conditionalFormatting sqref="D6">
    <cfRule type="containsText" dxfId="97" priority="56" operator="containsText" text="選択">
      <formula>NOT(ISERROR(SEARCH("選択",D6)))</formula>
    </cfRule>
    <cfRule type="beginsWith" dxfId="96" priority="57" operator="beginsWith" text="変更">
      <formula>LEFT(D6,LEN("変更"))="変更"</formula>
    </cfRule>
  </conditionalFormatting>
  <conditionalFormatting sqref="D6">
    <cfRule type="containsText" dxfId="95" priority="55" operator="containsText" text="中止">
      <formula>NOT(ISERROR(SEARCH("中止",D6)))</formula>
    </cfRule>
  </conditionalFormatting>
  <conditionalFormatting sqref="D8">
    <cfRule type="containsText" dxfId="94" priority="44" operator="containsText" text="選択">
      <formula>NOT(ISERROR(SEARCH("選択",D8)))</formula>
    </cfRule>
    <cfRule type="beginsWith" dxfId="93" priority="45" operator="beginsWith" text="変更">
      <formula>LEFT(D8,LEN("変更"))="変更"</formula>
    </cfRule>
  </conditionalFormatting>
  <conditionalFormatting sqref="D8">
    <cfRule type="containsText" dxfId="92" priority="43" operator="containsText" text="中止">
      <formula>NOT(ISERROR(SEARCH("中止",D8)))</formula>
    </cfRule>
  </conditionalFormatting>
  <conditionalFormatting sqref="D10">
    <cfRule type="containsText" dxfId="91" priority="41" operator="containsText" text="選択">
      <formula>NOT(ISERROR(SEARCH("選択",D10)))</formula>
    </cfRule>
    <cfRule type="beginsWith" dxfId="90" priority="42" operator="beginsWith" text="変更">
      <formula>LEFT(D10,LEN("変更"))="変更"</formula>
    </cfRule>
  </conditionalFormatting>
  <conditionalFormatting sqref="D10">
    <cfRule type="containsText" dxfId="89" priority="40" operator="containsText" text="中止">
      <formula>NOT(ISERROR(SEARCH("中止",D10)))</formula>
    </cfRule>
  </conditionalFormatting>
  <conditionalFormatting sqref="D12">
    <cfRule type="containsText" dxfId="88" priority="38" operator="containsText" text="選択">
      <formula>NOT(ISERROR(SEARCH("選択",D12)))</formula>
    </cfRule>
    <cfRule type="beginsWith" dxfId="87" priority="39" operator="beginsWith" text="変更">
      <formula>LEFT(D12,LEN("変更"))="変更"</formula>
    </cfRule>
  </conditionalFormatting>
  <conditionalFormatting sqref="D12">
    <cfRule type="containsText" dxfId="86" priority="37" operator="containsText" text="中止">
      <formula>NOT(ISERROR(SEARCH("中止",D12)))</formula>
    </cfRule>
  </conditionalFormatting>
  <conditionalFormatting sqref="D14">
    <cfRule type="containsText" dxfId="85" priority="35" operator="containsText" text="選択">
      <formula>NOT(ISERROR(SEARCH("選択",D14)))</formula>
    </cfRule>
    <cfRule type="beginsWith" dxfId="84" priority="36" operator="beginsWith" text="変更">
      <formula>LEFT(D14,LEN("変更"))="変更"</formula>
    </cfRule>
  </conditionalFormatting>
  <conditionalFormatting sqref="D14">
    <cfRule type="containsText" dxfId="83" priority="34" operator="containsText" text="中止">
      <formula>NOT(ISERROR(SEARCH("中止",D14)))</formula>
    </cfRule>
  </conditionalFormatting>
  <conditionalFormatting sqref="D16">
    <cfRule type="containsText" dxfId="82" priority="32" operator="containsText" text="選択">
      <formula>NOT(ISERROR(SEARCH("選択",D16)))</formula>
    </cfRule>
    <cfRule type="beginsWith" dxfId="81" priority="33" operator="beginsWith" text="変更">
      <formula>LEFT(D16,LEN("変更"))="変更"</formula>
    </cfRule>
  </conditionalFormatting>
  <conditionalFormatting sqref="D16">
    <cfRule type="containsText" dxfId="80" priority="31" operator="containsText" text="中止">
      <formula>NOT(ISERROR(SEARCH("中止",D16)))</formula>
    </cfRule>
  </conditionalFormatting>
  <conditionalFormatting sqref="D18">
    <cfRule type="containsText" dxfId="79" priority="29" operator="containsText" text="選択">
      <formula>NOT(ISERROR(SEARCH("選択",D18)))</formula>
    </cfRule>
    <cfRule type="beginsWith" dxfId="78" priority="30" operator="beginsWith" text="変更">
      <formula>LEFT(D18,LEN("変更"))="変更"</formula>
    </cfRule>
  </conditionalFormatting>
  <conditionalFormatting sqref="D18">
    <cfRule type="containsText" dxfId="77" priority="28" operator="containsText" text="中止">
      <formula>NOT(ISERROR(SEARCH("中止",D18)))</formula>
    </cfRule>
  </conditionalFormatting>
  <conditionalFormatting sqref="D20">
    <cfRule type="containsText" dxfId="76" priority="26" operator="containsText" text="選択">
      <formula>NOT(ISERROR(SEARCH("選択",D20)))</formula>
    </cfRule>
    <cfRule type="beginsWith" dxfId="75" priority="27" operator="beginsWith" text="変更">
      <formula>LEFT(D20,LEN("変更"))="変更"</formula>
    </cfRule>
  </conditionalFormatting>
  <conditionalFormatting sqref="D20">
    <cfRule type="containsText" dxfId="74" priority="25" operator="containsText" text="中止">
      <formula>NOT(ISERROR(SEARCH("中止",D20)))</formula>
    </cfRule>
  </conditionalFormatting>
  <conditionalFormatting sqref="D22">
    <cfRule type="containsText" dxfId="73" priority="23" operator="containsText" text="選択">
      <formula>NOT(ISERROR(SEARCH("選択",D22)))</formula>
    </cfRule>
    <cfRule type="beginsWith" dxfId="72" priority="24" operator="beginsWith" text="変更">
      <formula>LEFT(D22,LEN("変更"))="変更"</formula>
    </cfRule>
  </conditionalFormatting>
  <conditionalFormatting sqref="D22">
    <cfRule type="containsText" dxfId="71" priority="22" operator="containsText" text="中止">
      <formula>NOT(ISERROR(SEARCH("中止",D22)))</formula>
    </cfRule>
  </conditionalFormatting>
  <conditionalFormatting sqref="D24">
    <cfRule type="containsText" dxfId="70" priority="20" operator="containsText" text="選択">
      <formula>NOT(ISERROR(SEARCH("選択",D24)))</formula>
    </cfRule>
    <cfRule type="beginsWith" dxfId="69" priority="21" operator="beginsWith" text="変更">
      <formula>LEFT(D24,LEN("変更"))="変更"</formula>
    </cfRule>
  </conditionalFormatting>
  <conditionalFormatting sqref="D24">
    <cfRule type="containsText" dxfId="68" priority="19" operator="containsText" text="中止">
      <formula>NOT(ISERROR(SEARCH("中止",D24)))</formula>
    </cfRule>
  </conditionalFormatting>
  <conditionalFormatting sqref="D26">
    <cfRule type="containsText" dxfId="67" priority="17" operator="containsText" text="選択">
      <formula>NOT(ISERROR(SEARCH("選択",D26)))</formula>
    </cfRule>
    <cfRule type="beginsWith" dxfId="66" priority="18" operator="beginsWith" text="変更">
      <formula>LEFT(D26,LEN("変更"))="変更"</formula>
    </cfRule>
  </conditionalFormatting>
  <conditionalFormatting sqref="D26">
    <cfRule type="containsText" dxfId="65" priority="16" operator="containsText" text="中止">
      <formula>NOT(ISERROR(SEARCH("中止",D26)))</formula>
    </cfRule>
  </conditionalFormatting>
  <conditionalFormatting sqref="D28">
    <cfRule type="containsText" dxfId="64" priority="14" operator="containsText" text="選択">
      <formula>NOT(ISERROR(SEARCH("選択",D28)))</formula>
    </cfRule>
    <cfRule type="beginsWith" dxfId="63" priority="15" operator="beginsWith" text="変更">
      <formula>LEFT(D28,LEN("変更"))="変更"</formula>
    </cfRule>
  </conditionalFormatting>
  <conditionalFormatting sqref="D28">
    <cfRule type="containsText" dxfId="62" priority="13" operator="containsText" text="中止">
      <formula>NOT(ISERROR(SEARCH("中止",D28)))</formula>
    </cfRule>
  </conditionalFormatting>
  <conditionalFormatting sqref="D30">
    <cfRule type="containsText" dxfId="61" priority="11" operator="containsText" text="選択">
      <formula>NOT(ISERROR(SEARCH("選択",D30)))</formula>
    </cfRule>
    <cfRule type="beginsWith" dxfId="60" priority="12" operator="beginsWith" text="変更">
      <formula>LEFT(D30,LEN("変更"))="変更"</formula>
    </cfRule>
  </conditionalFormatting>
  <conditionalFormatting sqref="D30">
    <cfRule type="containsText" dxfId="59" priority="10" operator="containsText" text="中止">
      <formula>NOT(ISERROR(SEARCH("中止",D30)))</formula>
    </cfRule>
  </conditionalFormatting>
  <conditionalFormatting sqref="D32">
    <cfRule type="containsText" dxfId="58" priority="8" operator="containsText" text="選択">
      <formula>NOT(ISERROR(SEARCH("選択",D32)))</formula>
    </cfRule>
    <cfRule type="beginsWith" dxfId="57" priority="9" operator="beginsWith" text="変更">
      <formula>LEFT(D32,LEN("変更"))="変更"</formula>
    </cfRule>
  </conditionalFormatting>
  <conditionalFormatting sqref="D32">
    <cfRule type="containsText" dxfId="56" priority="7" operator="containsText" text="中止">
      <formula>NOT(ISERROR(SEARCH("中止",D32)))</formula>
    </cfRule>
  </conditionalFormatting>
  <conditionalFormatting sqref="D34">
    <cfRule type="containsText" dxfId="55" priority="5" operator="containsText" text="選択">
      <formula>NOT(ISERROR(SEARCH("選択",D34)))</formula>
    </cfRule>
    <cfRule type="beginsWith" dxfId="54" priority="6" operator="beginsWith" text="変更">
      <formula>LEFT(D34,LEN("変更"))="変更"</formula>
    </cfRule>
  </conditionalFormatting>
  <conditionalFormatting sqref="D34">
    <cfRule type="containsText" dxfId="53" priority="4" operator="containsText" text="中止">
      <formula>NOT(ISERROR(SEARCH("中止",D34)))</formula>
    </cfRule>
  </conditionalFormatting>
  <conditionalFormatting sqref="D36">
    <cfRule type="containsText" dxfId="52" priority="2" operator="containsText" text="選択">
      <formula>NOT(ISERROR(SEARCH("選択",D36)))</formula>
    </cfRule>
    <cfRule type="beginsWith" dxfId="51" priority="3" operator="beginsWith" text="変更">
      <formula>LEFT(D36,LEN("変更"))="変更"</formula>
    </cfRule>
  </conditionalFormatting>
  <conditionalFormatting sqref="D36">
    <cfRule type="containsText" dxfId="50" priority="1" operator="containsText" text="中止">
      <formula>NOT(ISERROR(SEARCH("中止",D36)))</formula>
    </cfRule>
  </conditionalFormatting>
  <dataValidations count="1">
    <dataValidation type="list" allowBlank="1" showInputMessage="1" showErrorMessage="1" promptTitle="選択してください。" prompt="変更申請を行う場合「変更」を選んでください。事業廃止を申請する場合①～⑤のすべてを「中止」してください。" sqref="D6 D10 D8 D12 D14 D18 D16 D20 D22 D26 D24 D28 D30 D34 D32 D36">
      <formula1>"選択,変更,中止"</formula1>
    </dataValidation>
  </dataValidations>
  <pageMargins left="0.59055118110236227" right="0.39370078740157483" top="0.78740157480314965" bottom="0.35433070866141736" header="0.31496062992125984" footer="0.15748031496062992"/>
  <pageSetup paperSize="9" scale="91" fitToHeight="0" orientation="landscape" r:id="rId1"/>
  <headerFooter>
    <oddHeader>&amp;L様式７（別添１）</oddHeader>
    <oddFooter xml:space="preserve">&amp;C&amp;"ＭＳ Ｐゴシック,標準"&amp;10&amp;P / &amp;N </oddFooter>
  </headerFooter>
  <rowBreaks count="3" manualBreakCount="3">
    <brk id="12" max="10" man="1"/>
    <brk id="20" max="10" man="1"/>
    <brk id="2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N15"/>
  <sheetViews>
    <sheetView view="pageBreakPreview" zoomScaleNormal="100" zoomScaleSheetLayoutView="100" workbookViewId="0"/>
  </sheetViews>
  <sheetFormatPr defaultColWidth="9" defaultRowHeight="14.25"/>
  <cols>
    <col min="1" max="1" width="1.625" style="203" customWidth="1"/>
    <col min="2" max="2" width="6.875" style="203" customWidth="1"/>
    <col min="3" max="3" width="33" style="203" customWidth="1"/>
    <col min="4" max="4" width="7.125" style="203" customWidth="1"/>
    <col min="5" max="6" width="17.75" style="203" customWidth="1"/>
    <col min="7" max="7" width="12.25" style="203" customWidth="1"/>
    <col min="8" max="8" width="46.75" style="203" customWidth="1"/>
    <col min="9" max="9" width="7.625" style="203" customWidth="1"/>
    <col min="10" max="10" width="1.5" style="203" customWidth="1"/>
    <col min="11" max="11" width="9" style="203"/>
    <col min="12" max="13" width="10" style="203" hidden="1" customWidth="1"/>
    <col min="14" max="14" width="9" style="203" hidden="1" customWidth="1"/>
    <col min="15" max="16384" width="9" style="203"/>
  </cols>
  <sheetData>
    <row r="1" spans="1:14" ht="8.25" customHeight="1">
      <c r="C1" s="339"/>
      <c r="E1" s="339"/>
      <c r="G1" s="339"/>
    </row>
    <row r="2" spans="1:14" ht="21" customHeight="1" thickBot="1">
      <c r="B2" s="862" t="s">
        <v>425</v>
      </c>
      <c r="D2" s="862"/>
      <c r="E2" s="246"/>
      <c r="F2" s="773"/>
      <c r="G2" s="773"/>
      <c r="H2" s="773"/>
      <c r="I2" s="789" t="s">
        <v>257</v>
      </c>
    </row>
    <row r="3" spans="1:14" ht="21" customHeight="1">
      <c r="A3" s="203" t="s">
        <v>323</v>
      </c>
      <c r="B3" s="533" t="s">
        <v>113</v>
      </c>
      <c r="C3" s="865" t="s">
        <v>426</v>
      </c>
      <c r="D3" s="667" t="s">
        <v>427</v>
      </c>
      <c r="E3" s="1042" t="s">
        <v>428</v>
      </c>
      <c r="F3" s="1043"/>
      <c r="G3" s="1043"/>
      <c r="H3" s="534"/>
      <c r="I3" s="634" t="s">
        <v>429</v>
      </c>
      <c r="L3" s="727" t="s">
        <v>430</v>
      </c>
      <c r="M3" s="727"/>
      <c r="N3" s="727"/>
    </row>
    <row r="4" spans="1:14" ht="31.5" customHeight="1" thickBot="1">
      <c r="B4" s="1044"/>
      <c r="C4" s="1045" t="s">
        <v>431</v>
      </c>
      <c r="D4" s="1046"/>
      <c r="E4" s="1047" t="s">
        <v>432</v>
      </c>
      <c r="F4" s="398" t="s">
        <v>433</v>
      </c>
      <c r="G4" s="1048" t="s">
        <v>337</v>
      </c>
      <c r="H4" s="398" t="s">
        <v>434</v>
      </c>
      <c r="I4" s="881"/>
      <c r="L4" s="400" t="s">
        <v>435</v>
      </c>
      <c r="M4" s="400" t="s">
        <v>436</v>
      </c>
      <c r="N4" s="400" t="s">
        <v>365</v>
      </c>
    </row>
    <row r="5" spans="1:14" ht="40.5" customHeight="1">
      <c r="B5" s="1072">
        <f>IF('①6.成果目標(Ｋ)'!B7="","",'①6.成果目標(Ｋ)'!B7)</f>
        <v>1</v>
      </c>
      <c r="C5" s="1059" t="str">
        <f>IF(B5="","",'①6.成果目標(Ｋ)'!C7)</f>
        <v>事業統括本部</v>
      </c>
      <c r="D5" s="1061" t="str">
        <f>IF(B5="","","申請時")</f>
        <v>申請時</v>
      </c>
      <c r="E5" s="1077" t="str">
        <f>IF(B7="","",'①6.成果目標(Ｋ)'!I8)</f>
        <v/>
      </c>
      <c r="F5" s="1062" t="str">
        <f>IF(B7="","",'①6.成果目標(Ｋ)'!F7*1000)</f>
        <v/>
      </c>
      <c r="G5" s="1063" t="str">
        <f>IF(B7="","",'①6.成果目標(Ｋ)'!D25)</f>
        <v/>
      </c>
      <c r="H5" s="1064" t="str">
        <f>IF(B7="","",'①6.成果目標(Ｋ)'!E25)</f>
        <v/>
      </c>
      <c r="I5" s="1082" t="str">
        <f>IF(F5="","",((F5)/E5))</f>
        <v/>
      </c>
      <c r="L5" s="1065" t="str">
        <f>IF(E6="",E5,E6)</f>
        <v/>
      </c>
      <c r="M5" s="1065" t="str">
        <f>IF('⑦3.変更活動積算内訳(Ｋ)'!N7="",'⑦3.変更活動積算内訳(Ｋ)'!G7,'⑦3.変更活動積算内訳(Ｋ)'!N7)</f>
        <v/>
      </c>
      <c r="N5" s="1065" t="str">
        <f>IF('⑦3.変更活動積算内訳(Ｋ)'!O7="",'⑦3.変更活動積算内訳(Ｋ)'!H7,'⑦3.変更活動積算内訳(Ｋ)'!O7)</f>
        <v/>
      </c>
    </row>
    <row r="6" spans="1:14" ht="40.5" customHeight="1">
      <c r="B6" s="507"/>
      <c r="C6" s="1060"/>
      <c r="D6" s="1026" t="s">
        <v>417</v>
      </c>
      <c r="E6" s="1078" t="str">
        <f>IF('⑦3.変更活動積算内訳(Ｋ)'!M7=0,"",'⑦3.変更活動積算内訳(Ｋ)'!M7)</f>
        <v/>
      </c>
      <c r="F6" s="1050"/>
      <c r="G6" s="1051"/>
      <c r="H6" s="1052"/>
      <c r="I6" s="1083" t="str">
        <f t="shared" ref="I6:I14" si="0">IF(F6="","",(F6/E6))</f>
        <v/>
      </c>
      <c r="K6" s="1022" t="s">
        <v>416</v>
      </c>
      <c r="L6" s="1049"/>
      <c r="M6" s="1049"/>
      <c r="N6" s="1049"/>
    </row>
    <row r="7" spans="1:14" ht="40.5" customHeight="1">
      <c r="B7" s="507" t="str">
        <f>IF('①6.成果目標(Ｋ)'!B9="","",'①6.成果目標(Ｋ)'!B9)</f>
        <v/>
      </c>
      <c r="C7" s="1066" t="str">
        <f>IF(B7="","",'①6.成果目標(Ｋ)'!C9)</f>
        <v/>
      </c>
      <c r="D7" s="1067" t="str">
        <f>IF(B7="","","申請時")</f>
        <v/>
      </c>
      <c r="E7" s="1079" t="str">
        <f>IF(B7="","",'①6.成果目標(Ｋ)'!I10)</f>
        <v/>
      </c>
      <c r="F7" s="1068" t="str">
        <f>IF(B7="","",'①6.成果目標(Ｋ)'!F9*1000)</f>
        <v/>
      </c>
      <c r="G7" s="1069" t="str">
        <f>IF(B7="","",'①6.成果目標(Ｋ)'!D26)</f>
        <v/>
      </c>
      <c r="H7" s="1070" t="str">
        <f>IF(B7="","",'①6.成果目標(Ｋ)'!E26)</f>
        <v/>
      </c>
      <c r="I7" s="1084" t="str">
        <f>IF(F7="","",((F7)/E7))</f>
        <v/>
      </c>
      <c r="L7" s="1065" t="str">
        <f>IF(E8="",E7,E8)</f>
        <v/>
      </c>
      <c r="M7" s="1065" t="str">
        <f>IF('⑦3.変更活動積算内訳(Ｋ)'!N15="",'⑦3.変更活動積算内訳(Ｋ)'!G15,'⑦3.変更活動積算内訳(Ｋ)'!N15)</f>
        <v/>
      </c>
      <c r="N7" s="1065" t="str">
        <f>IF('⑦3.変更活動積算内訳(Ｋ)'!O15="",'⑦3.変更活動積算内訳(Ｋ)'!H15,'⑦3.変更活動積算内訳(Ｋ)'!O15)</f>
        <v/>
      </c>
    </row>
    <row r="8" spans="1:14" ht="40.5" customHeight="1">
      <c r="B8" s="509"/>
      <c r="C8" s="1053"/>
      <c r="D8" s="1026" t="s">
        <v>417</v>
      </c>
      <c r="E8" s="1078" t="str">
        <f>IF('⑦3.変更活動積算内訳(Ｋ)'!M15=0,"",'⑦3.変更活動積算内訳(Ｋ)'!M15)</f>
        <v/>
      </c>
      <c r="F8" s="1050"/>
      <c r="G8" s="1051"/>
      <c r="H8" s="1052"/>
      <c r="I8" s="1085" t="str">
        <f t="shared" si="0"/>
        <v/>
      </c>
      <c r="L8" s="1049"/>
      <c r="M8" s="1049"/>
      <c r="N8" s="1049"/>
    </row>
    <row r="9" spans="1:14" ht="40.5" customHeight="1">
      <c r="B9" s="507" t="str">
        <f>IF('①6.成果目標(Ｋ)'!B11="","",'①6.成果目標(Ｋ)'!B11)</f>
        <v/>
      </c>
      <c r="C9" s="1066" t="str">
        <f>IF(B9="","",'①6.成果目標(Ｋ)'!C11)</f>
        <v/>
      </c>
      <c r="D9" s="1067" t="str">
        <f>IF(B9="","","申請時")</f>
        <v/>
      </c>
      <c r="E9" s="1079" t="str">
        <f>IF(B9="","",'①6.成果目標(Ｋ)'!I12)</f>
        <v/>
      </c>
      <c r="F9" s="1068" t="str">
        <f>IF(B9="","",'①6.成果目標(Ｋ)'!F11*1000)</f>
        <v/>
      </c>
      <c r="G9" s="1069" t="str">
        <f>IF(B9="","",'①6.成果目標(Ｋ)'!D27)</f>
        <v/>
      </c>
      <c r="H9" s="1070" t="str">
        <f>IF(B9="","",'①6.成果目標(Ｋ)'!E27)</f>
        <v/>
      </c>
      <c r="I9" s="1084" t="str">
        <f>IF(F9="","",((F9)/E9))</f>
        <v/>
      </c>
      <c r="L9" s="1065" t="str">
        <f>IF(E10="",E9,E10)</f>
        <v/>
      </c>
      <c r="M9" s="1065" t="str">
        <f>IF('⑦3.変更活動積算内訳(Ｋ)'!N23="",'⑦3.変更活動積算内訳(Ｋ)'!G23,'⑦3.変更活動積算内訳(Ｋ)'!N23)</f>
        <v/>
      </c>
      <c r="N9" s="1065" t="str">
        <f>IF('⑦3.変更活動積算内訳(Ｋ)'!O23="",'⑦3.変更活動積算内訳(Ｋ)'!H23,'⑦3.変更活動積算内訳(Ｋ)'!O23)</f>
        <v/>
      </c>
    </row>
    <row r="10" spans="1:14" ht="40.5" customHeight="1">
      <c r="B10" s="509"/>
      <c r="C10" s="1071" t="str">
        <f>IF('⑦1.事業内容変更(Ｋ)'!D8="変更",'⑦1.事業内容変更(Ｋ)'!E8,IF('⑦1.事業内容変更(Ｋ)'!D8="中止","",""))</f>
        <v/>
      </c>
      <c r="D10" s="1026" t="s">
        <v>417</v>
      </c>
      <c r="E10" s="1078" t="str">
        <f>IF('⑦3.変更活動積算内訳(Ｋ)'!M23=0,"",'⑦3.変更活動積算内訳(Ｋ)'!M23)</f>
        <v/>
      </c>
      <c r="F10" s="1050"/>
      <c r="G10" s="1051"/>
      <c r="H10" s="1052"/>
      <c r="I10" s="1085" t="str">
        <f t="shared" si="0"/>
        <v/>
      </c>
      <c r="L10" s="1049"/>
      <c r="M10" s="1049"/>
      <c r="N10" s="1049"/>
    </row>
    <row r="11" spans="1:14" ht="40.5" customHeight="1">
      <c r="B11" s="507" t="str">
        <f>IF('①6.成果目標(Ｋ)'!B13="","",'①6.成果目標(Ｋ)'!B13)</f>
        <v/>
      </c>
      <c r="C11" s="1066" t="str">
        <f>IF(B11="","",'①6.成果目標(Ｋ)'!C13)</f>
        <v/>
      </c>
      <c r="D11" s="1067" t="str">
        <f>IF(B11="","","申請時")</f>
        <v/>
      </c>
      <c r="E11" s="1079" t="str">
        <f>IF(B11="","",'①6.成果目標(Ｋ)'!I14)</f>
        <v/>
      </c>
      <c r="F11" s="1068" t="str">
        <f>IF(B11="","",'①6.成果目標(Ｋ)'!F13*1000)</f>
        <v/>
      </c>
      <c r="G11" s="1069" t="str">
        <f>IF(B11="","",'①6.成果目標(Ｋ)'!D28)</f>
        <v/>
      </c>
      <c r="H11" s="1070" t="str">
        <f>IF(B11="","",'①6.成果目標(Ｋ)'!E28)</f>
        <v/>
      </c>
      <c r="I11" s="1084" t="str">
        <f>IF(F11="","",((F11)/E11))</f>
        <v/>
      </c>
      <c r="L11" s="1065" t="str">
        <f>IF(E12="",E11,E12)</f>
        <v/>
      </c>
      <c r="M11" s="1065" t="str">
        <f>IF('⑦3.変更活動積算内訳(Ｋ)'!N31="",'⑦3.変更活動積算内訳(Ｋ)'!G31,'⑦3.変更活動積算内訳(Ｋ)'!N31)</f>
        <v/>
      </c>
      <c r="N11" s="1065" t="str">
        <f>IF('⑦3.変更活動積算内訳(Ｋ)'!O31="",'⑦3.変更活動積算内訳(Ｋ)'!H31,'⑦3.変更活動積算内訳(Ｋ)'!O31)</f>
        <v/>
      </c>
    </row>
    <row r="12" spans="1:14" ht="40.5" customHeight="1">
      <c r="B12" s="509"/>
      <c r="C12" s="1071" t="str">
        <f>IF('⑦1.事業内容変更(Ｋ)'!D10="変更",'⑦1.事業内容変更(Ｋ)'!E10,IF('⑦1.事業内容変更(Ｋ)'!D10="中止","",""))</f>
        <v/>
      </c>
      <c r="D12" s="1026" t="s">
        <v>417</v>
      </c>
      <c r="E12" s="1078" t="str">
        <f>IF('⑦3.変更活動積算内訳(Ｋ)'!M31=0,"",'⑦3.変更活動積算内訳(Ｋ)'!M31)</f>
        <v/>
      </c>
      <c r="F12" s="1050"/>
      <c r="G12" s="1051"/>
      <c r="H12" s="1052"/>
      <c r="I12" s="1085" t="str">
        <f t="shared" ref="I12" si="1">IF(F12="","",(F12/E12))</f>
        <v/>
      </c>
      <c r="L12" s="1049"/>
      <c r="M12" s="1049"/>
      <c r="N12" s="1049"/>
    </row>
    <row r="13" spans="1:14" ht="40.5" customHeight="1">
      <c r="B13" s="509" t="str">
        <f>IF('①6.成果目標(Ｋ)'!B15="","",'①6.成果目標(Ｋ)'!B15)</f>
        <v/>
      </c>
      <c r="C13" s="1073" t="str">
        <f>IF(B13="","",'①6.成果目標(Ｋ)'!C15)</f>
        <v/>
      </c>
      <c r="D13" s="1067" t="str">
        <f>IF(B13="","","申請時")</f>
        <v/>
      </c>
      <c r="E13" s="1080" t="str">
        <f>IF(B13="","",'①6.成果目標(Ｋ)'!I16)</f>
        <v/>
      </c>
      <c r="F13" s="1074" t="str">
        <f>IF(B13="","",'①6.成果目標(Ｋ)'!F15*1000)</f>
        <v/>
      </c>
      <c r="G13" s="1075" t="str">
        <f>IF(B13="","",'①6.成果目標(Ｋ)'!D29)</f>
        <v/>
      </c>
      <c r="H13" s="1076" t="str">
        <f>IF(B13="","",'①6.成果目標(Ｋ)'!E29)</f>
        <v/>
      </c>
      <c r="I13" s="1086" t="str">
        <f>IF(F13="","",((F13)/E13))</f>
        <v/>
      </c>
      <c r="L13" s="1065" t="str">
        <f>IF(E14="",E13,E14)</f>
        <v/>
      </c>
      <c r="M13" s="1065" t="str">
        <f>IF('⑦3.変更活動積算内訳(Ｋ)'!N39="",'⑦3.変更活動積算内訳(Ｋ)'!G39,'⑦3.変更活動積算内訳(Ｋ)'!N39)</f>
        <v/>
      </c>
      <c r="N13" s="1065" t="str">
        <f>IF('⑦3.変更活動積算内訳(Ｋ)'!O39="",'⑦3.変更活動積算内訳(Ｋ)'!H39,'⑦3.変更活動積算内訳(Ｋ)'!O39)</f>
        <v/>
      </c>
    </row>
    <row r="14" spans="1:14" ht="40.5" customHeight="1" thickBot="1">
      <c r="B14" s="510"/>
      <c r="C14" s="1054"/>
      <c r="D14" s="1035" t="s">
        <v>417</v>
      </c>
      <c r="E14" s="1081" t="str">
        <f>IF('⑦3.変更活動積算内訳(Ｋ)'!M39=0,"",'⑦3.変更活動積算内訳(Ｋ)'!M39)</f>
        <v/>
      </c>
      <c r="F14" s="1055"/>
      <c r="G14" s="1056"/>
      <c r="H14" s="1057"/>
      <c r="I14" s="1087" t="str">
        <f t="shared" si="0"/>
        <v/>
      </c>
      <c r="J14" s="1058"/>
      <c r="L14" s="1049"/>
      <c r="M14" s="1049"/>
      <c r="N14" s="1049"/>
    </row>
    <row r="15" spans="1:14" ht="6" customHeight="1"/>
  </sheetData>
  <sheetProtection algorithmName="SHA-512" hashValue="xWkV3AvpCNMRVAJIK1rsPkzAgXO9rzfBx0ysmXgTeR5ThKXsW9Qs/8dnSzrmZCK5AjExzK+kEZANGBwIo/MA7w==" saltValue="+RA95PUiBxiLM7L0swsUuQ==" spinCount="100000" sheet="1" scenarios="1" formatCells="0" formatColumns="0" formatRows="0"/>
  <mergeCells count="11">
    <mergeCell ref="L3:N3"/>
    <mergeCell ref="D3:D4"/>
    <mergeCell ref="I3:I4"/>
    <mergeCell ref="B3:B4"/>
    <mergeCell ref="E3:H3"/>
    <mergeCell ref="B7:B8"/>
    <mergeCell ref="B9:B10"/>
    <mergeCell ref="B13:B14"/>
    <mergeCell ref="B11:B12"/>
    <mergeCell ref="C5:C6"/>
    <mergeCell ref="B5:B6"/>
  </mergeCells>
  <phoneticPr fontId="1"/>
  <conditionalFormatting sqref="D14 D10 D8">
    <cfRule type="containsText" dxfId="49" priority="28" operator="containsText" text="選択">
      <formula>NOT(ISERROR(SEARCH("選択",D8)))</formula>
    </cfRule>
    <cfRule type="beginsWith" dxfId="48" priority="29" operator="beginsWith" text="中止">
      <formula>LEFT(D8,LEN("中止"))="中止"</formula>
    </cfRule>
    <cfRule type="beginsWith" dxfId="47" priority="30" operator="beginsWith" text="変更">
      <formula>LEFT(D8,LEN("変更"))="変更"</formula>
    </cfRule>
  </conditionalFormatting>
  <conditionalFormatting sqref="D12">
    <cfRule type="containsText" dxfId="46" priority="25" operator="containsText" text="選択">
      <formula>NOT(ISERROR(SEARCH("選択",D12)))</formula>
    </cfRule>
    <cfRule type="beginsWith" dxfId="45" priority="26" operator="beginsWith" text="中止">
      <formula>LEFT(D12,LEN("中止"))="中止"</formula>
    </cfRule>
    <cfRule type="beginsWith" dxfId="44" priority="27" operator="beginsWith" text="変更">
      <formula>LEFT(D12,LEN("変更"))="変更"</formula>
    </cfRule>
  </conditionalFormatting>
  <conditionalFormatting sqref="D6 D8 D10 D12 D14">
    <cfRule type="containsText" dxfId="43" priority="31" operator="containsText" text="選択">
      <formula>NOT(ISERROR(SEARCH("選択",D6)))</formula>
    </cfRule>
    <cfRule type="beginsWith" dxfId="42" priority="32" operator="beginsWith" text="中止">
      <formula>LEFT(D6,LEN("中止"))="中止"</formula>
    </cfRule>
    <cfRule type="beginsWith" dxfId="41" priority="33" operator="beginsWith" text="変更">
      <formula>LEFT(D6,LEN("変更"))="変更"</formula>
    </cfRule>
  </conditionalFormatting>
  <conditionalFormatting sqref="F6">
    <cfRule type="notContainsBlanks" dxfId="40" priority="192">
      <formula>LEN(TRIM(F6))&gt;0</formula>
    </cfRule>
    <cfRule type="expression" dxfId="39" priority="193">
      <formula>D6="変更"</formula>
    </cfRule>
  </conditionalFormatting>
  <conditionalFormatting sqref="G6">
    <cfRule type="notContainsBlanks" dxfId="38" priority="194">
      <formula>LEN(TRIM(G6))&gt;0</formula>
    </cfRule>
    <cfRule type="expression" dxfId="37" priority="195">
      <formula>D6="変更"</formula>
    </cfRule>
  </conditionalFormatting>
  <conditionalFormatting sqref="H6">
    <cfRule type="notContainsBlanks" dxfId="36" priority="196">
      <formula>LEN(TRIM(H6))&gt;0</formula>
    </cfRule>
    <cfRule type="expression" dxfId="35" priority="197">
      <formula>D6="変更"</formula>
    </cfRule>
  </conditionalFormatting>
  <conditionalFormatting sqref="F14 F12 F10 F8">
    <cfRule type="notContainsBlanks" dxfId="34" priority="1">
      <formula>LEN(TRIM(F8))&gt;0</formula>
    </cfRule>
    <cfRule type="expression" dxfId="33" priority="2">
      <formula>D8="変更"</formula>
    </cfRule>
  </conditionalFormatting>
  <conditionalFormatting sqref="G14 G12 G10 G8">
    <cfRule type="notContainsBlanks" dxfId="32" priority="3">
      <formula>LEN(TRIM(G8))&gt;0</formula>
    </cfRule>
    <cfRule type="expression" dxfId="31" priority="4">
      <formula>D8="変更"</formula>
    </cfRule>
  </conditionalFormatting>
  <conditionalFormatting sqref="H14 H12 H10 H8">
    <cfRule type="notContainsBlanks" dxfId="30" priority="5">
      <formula>LEN(TRIM(H8))&gt;0</formula>
    </cfRule>
    <cfRule type="expression" dxfId="29" priority="6">
      <formula>D8="変更"</formula>
    </cfRule>
  </conditionalFormatting>
  <dataValidations xWindow="174" yWindow="407" count="2">
    <dataValidation type="list" allowBlank="1" showInputMessage="1" showErrorMessage="1" promptTitle="選択してください。" prompt="「変更」か「中止」を選んでください。" sqref="D12 D8 D14 D10">
      <formula1>"選択,変更,中止,"</formula1>
    </dataValidation>
    <dataValidation type="list" allowBlank="1" showInputMessage="1" showErrorMessage="1" promptTitle="選択してください。" prompt="変更申請を行う場合「変更」を選んでください。事業廃止を申請する場合１～５のすべてを「中止」してください。" sqref="D6">
      <formula1>"選択,変更,中止,"</formula1>
    </dataValidation>
  </dataValidations>
  <pageMargins left="0.59055118110236227" right="0.31496062992125984" top="0.74803149606299213" bottom="0.31496062992125984" header="0.31496062992125984" footer="0.15748031496062992"/>
  <pageSetup paperSize="9" scale="83" fitToHeight="0" orientation="landscape" r:id="rId1"/>
  <headerFooter>
    <oddHeader>&amp;L様式７（別添１）</oddHeader>
    <oddFooter xml:space="preserve">&amp;C&amp;"ＭＳ Ｐゴシック,標準"&amp;10&amp;P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51"/>
  <sheetViews>
    <sheetView view="pageBreakPreview" zoomScaleNormal="100" zoomScaleSheetLayoutView="100" workbookViewId="0"/>
  </sheetViews>
  <sheetFormatPr defaultRowHeight="14.25"/>
  <cols>
    <col min="1" max="1" width="1.625" style="203" customWidth="1"/>
    <col min="2" max="2" width="6.875" style="203" customWidth="1"/>
    <col min="3" max="3" width="16.125" style="203" customWidth="1"/>
    <col min="4" max="4" width="21.375" style="203" customWidth="1"/>
    <col min="5" max="5" width="14.375" style="203" customWidth="1"/>
    <col min="6" max="8" width="14.5" style="203" customWidth="1"/>
    <col min="9" max="9" width="6.875" style="203" customWidth="1"/>
    <col min="10" max="10" width="16.125" style="203" customWidth="1"/>
    <col min="11" max="11" width="21.375" style="203" customWidth="1"/>
    <col min="12" max="15" width="17.75" style="203" customWidth="1"/>
    <col min="16" max="16" width="21.5" style="203" customWidth="1"/>
    <col min="17" max="17" width="10.125" style="203" customWidth="1"/>
    <col min="18" max="18" width="9" style="203"/>
    <col min="19" max="19" width="1.625" style="203" customWidth="1"/>
    <col min="20" max="16384" width="9" style="203"/>
  </cols>
  <sheetData>
    <row r="1" spans="2:21" ht="9" customHeight="1"/>
    <row r="2" spans="2:21" s="531" customFormat="1" ht="18.75" customHeight="1" thickBot="1">
      <c r="B2" s="390" t="s">
        <v>437</v>
      </c>
      <c r="C2" s="529"/>
      <c r="D2" s="1088"/>
      <c r="E2" s="529"/>
      <c r="F2" s="529"/>
      <c r="G2" s="529"/>
      <c r="I2" s="390"/>
      <c r="J2" s="529"/>
      <c r="K2" s="1088"/>
      <c r="L2" s="529"/>
      <c r="M2" s="529"/>
      <c r="N2" s="529"/>
      <c r="Q2" s="1089" t="s">
        <v>157</v>
      </c>
      <c r="R2" s="1089"/>
    </row>
    <row r="3" spans="2:21" s="531" customFormat="1" ht="27" customHeight="1" thickBot="1">
      <c r="B3" s="1090" t="s">
        <v>438</v>
      </c>
      <c r="C3" s="1091"/>
      <c r="D3" s="1091"/>
      <c r="E3" s="1091"/>
      <c r="F3" s="1091"/>
      <c r="G3" s="1091"/>
      <c r="H3" s="1092"/>
      <c r="I3" s="1093" t="s">
        <v>439</v>
      </c>
      <c r="J3" s="1094"/>
      <c r="K3" s="1094"/>
      <c r="L3" s="1094"/>
      <c r="M3" s="1094"/>
      <c r="N3" s="1094"/>
      <c r="O3" s="1094"/>
      <c r="P3" s="1094"/>
      <c r="Q3" s="1094"/>
      <c r="R3" s="1095"/>
    </row>
    <row r="4" spans="2:21" ht="22.5" customHeight="1">
      <c r="B4" s="538" t="s">
        <v>158</v>
      </c>
      <c r="C4" s="539"/>
      <c r="D4" s="540"/>
      <c r="E4" s="541" t="s">
        <v>440</v>
      </c>
      <c r="F4" s="540" t="s">
        <v>160</v>
      </c>
      <c r="G4" s="540"/>
      <c r="H4" s="1096"/>
      <c r="I4" s="1097" t="s">
        <v>441</v>
      </c>
      <c r="J4" s="1098"/>
      <c r="K4" s="1099"/>
      <c r="L4" s="394" t="s">
        <v>159</v>
      </c>
      <c r="M4" s="535" t="s">
        <v>160</v>
      </c>
      <c r="N4" s="535"/>
      <c r="O4" s="535"/>
      <c r="P4" s="536" t="s">
        <v>161</v>
      </c>
      <c r="Q4" s="535" t="s">
        <v>162</v>
      </c>
      <c r="R4" s="537"/>
    </row>
    <row r="5" spans="2:21" ht="30.75" customHeight="1" thickBot="1">
      <c r="B5" s="538"/>
      <c r="C5" s="539"/>
      <c r="D5" s="540"/>
      <c r="E5" s="541"/>
      <c r="F5" s="543" t="s">
        <v>442</v>
      </c>
      <c r="G5" s="543" t="s">
        <v>164</v>
      </c>
      <c r="H5" s="1100" t="s">
        <v>199</v>
      </c>
      <c r="I5" s="1101"/>
      <c r="J5" s="1102"/>
      <c r="K5" s="1103"/>
      <c r="L5" s="541"/>
      <c r="M5" s="542" t="s">
        <v>163</v>
      </c>
      <c r="N5" s="543" t="s">
        <v>164</v>
      </c>
      <c r="O5" s="542" t="s">
        <v>165</v>
      </c>
      <c r="P5" s="544"/>
      <c r="Q5" s="540"/>
      <c r="R5" s="545"/>
    </row>
    <row r="6" spans="2:21" ht="33" customHeight="1" thickBot="1">
      <c r="B6" s="546" t="s">
        <v>166</v>
      </c>
      <c r="C6" s="547"/>
      <c r="D6" s="547"/>
      <c r="E6" s="606" t="str">
        <f>IF(SUM(F6:H6)=0,"",SUM(F6:H6))</f>
        <v/>
      </c>
      <c r="F6" s="606" t="str">
        <f>IF(SUM(F7,F15,F23,F31,F39)=0,"",SUM(F7,F15,F23,F31,F39))</f>
        <v/>
      </c>
      <c r="G6" s="606" t="str">
        <f t="shared" ref="G6:H6" si="0">IF(SUM(G7,G15,G23,G31,G39)=0,"",SUM(G7,G15,G23,G31,G39))</f>
        <v/>
      </c>
      <c r="H6" s="1112" t="str">
        <f t="shared" si="0"/>
        <v/>
      </c>
      <c r="I6" s="1113" t="str">
        <f>B6</f>
        <v>事業活動計</v>
      </c>
      <c r="J6" s="1114"/>
      <c r="K6" s="1114"/>
      <c r="L6" s="606" t="str">
        <f>IF(SUM(M6:O6)=0,"",SUM(M6:O6))</f>
        <v/>
      </c>
      <c r="M6" s="606" t="str">
        <f>IF(SUM(M7,M15,M23,M31,M39)=0,"",SUM(M7,M15,M23,M31,M39))</f>
        <v/>
      </c>
      <c r="N6" s="606" t="str">
        <f t="shared" ref="N6" si="1">IF(SUM(N7,N15,N23,N31,N39)=0,"",SUM(N7,N15,N23,N31,N39))</f>
        <v/>
      </c>
      <c r="O6" s="606" t="str">
        <f t="shared" ref="O6" si="2">IF(SUM(O7,O15,O23,O31,O39)=0,"",SUM(O7,O15,O23,O31,O39))</f>
        <v/>
      </c>
      <c r="P6" s="548"/>
      <c r="Q6" s="549"/>
      <c r="R6" s="550"/>
      <c r="S6" s="551"/>
      <c r="T6" s="551"/>
      <c r="U6" s="391"/>
    </row>
    <row r="7" spans="2:21" ht="28.5" customHeight="1" thickTop="1">
      <c r="B7" s="608">
        <f>IF('①7.積算内訳(Ｋ)'!B6="","",'①7.積算内訳(Ｋ)'!B6)</f>
        <v>1</v>
      </c>
      <c r="C7" s="955" t="str">
        <f>IF('①7.積算内訳(Ｋ)'!C6="","",'①7.積算内訳(Ｋ)'!C6)</f>
        <v>事業統括本部</v>
      </c>
      <c r="D7" s="610" t="str">
        <f>IF('①7.積算内訳(Ｋ)'!D6="","",'①7.積算内訳(Ｋ)'!D6)</f>
        <v/>
      </c>
      <c r="E7" s="607" t="str">
        <f>IF(SUM(E8:E14)=0,"",SUM(E8:E14))</f>
        <v/>
      </c>
      <c r="F7" s="607" t="str">
        <f t="shared" ref="F7" si="3">IF(SUM(F8:F14)=0,"",SUM(F8:F14))</f>
        <v/>
      </c>
      <c r="G7" s="607" t="str">
        <f t="shared" ref="G7" si="4">IF(SUM(G8:G14)=0,"",SUM(G8:G14))</f>
        <v/>
      </c>
      <c r="H7" s="1115" t="str">
        <f t="shared" ref="H7" si="5">IF(SUM(H8:H14)=0,"",SUM(H8:H14))</f>
        <v/>
      </c>
      <c r="I7" s="1121" t="str">
        <f>IF('⑦2.成果目標変更(Ｋ)'!D6="変更",'⑦2.成果目標変更(Ｋ)'!B5,IF('⑦2.成果目標変更(Ｋ)'!D6="中止",'⑦2.成果目標変更(Ｋ)'!B5,""))</f>
        <v/>
      </c>
      <c r="J7" s="955" t="str">
        <f>IF('⑦2.成果目標変更(Ｋ)'!D6="変更",'⑦2.成果目標変更(Ｋ)'!C5,"")</f>
        <v/>
      </c>
      <c r="K7" s="610"/>
      <c r="L7" s="607" t="str">
        <f>IF(SUM(L8:L14)=0,"",SUM(L8:L14))</f>
        <v/>
      </c>
      <c r="M7" s="607" t="str">
        <f t="shared" ref="M7:O7" si="6">IF(SUM(M8:M14)=0,"",SUM(M8:M14))</f>
        <v/>
      </c>
      <c r="N7" s="607" t="str">
        <f t="shared" si="6"/>
        <v/>
      </c>
      <c r="O7" s="607" t="str">
        <f t="shared" si="6"/>
        <v/>
      </c>
      <c r="P7" s="552"/>
      <c r="Q7" s="553"/>
      <c r="R7" s="554"/>
      <c r="S7" s="555"/>
      <c r="T7" s="551"/>
      <c r="U7" s="391"/>
    </row>
    <row r="8" spans="2:21" ht="17.25" customHeight="1">
      <c r="B8" s="556"/>
      <c r="C8" s="557" t="s">
        <v>167</v>
      </c>
      <c r="D8" s="558"/>
      <c r="E8" s="620" t="str">
        <f>IF(SUM(F8:H8)=0,"",SUM(F8:H8))</f>
        <v/>
      </c>
      <c r="F8" s="620" t="str">
        <f>IF('①7.積算内訳(Ｋ)'!F7="","",'①7.積算内訳(Ｋ)'!F7)</f>
        <v/>
      </c>
      <c r="G8" s="620" t="str">
        <f>IF('①7.積算内訳(Ｋ)'!G7="","",'①7.積算内訳(Ｋ)'!G7)</f>
        <v/>
      </c>
      <c r="H8" s="1116" t="str">
        <f>IF('①7.積算内訳(Ｋ)'!H7="","",'①7.積算内訳(Ｋ)'!H7)</f>
        <v/>
      </c>
      <c r="I8" s="1122" t="str">
        <f>IF('⑦2.成果目標変更(Ｋ)'!D6="選択","",IF('⑦2.成果目標変更(Ｋ)'!D6="変更",'⑦2.成果目標変更(Ｋ)'!D6,IF('⑦2.成果目標変更(Ｋ)'!D6="中止","中止","")))</f>
        <v/>
      </c>
      <c r="J8" s="557" t="s">
        <v>167</v>
      </c>
      <c r="K8" s="558"/>
      <c r="L8" s="620" t="str">
        <f>IF(SUM(M8:O8)=0,"",SUM(M8:O8))</f>
        <v/>
      </c>
      <c r="M8" s="559"/>
      <c r="N8" s="559"/>
      <c r="O8" s="559"/>
      <c r="P8" s="560"/>
      <c r="Q8" s="561"/>
      <c r="R8" s="562"/>
      <c r="S8" s="555"/>
      <c r="T8" s="551"/>
      <c r="U8" s="391"/>
    </row>
    <row r="9" spans="2:21" ht="17.25" customHeight="1">
      <c r="B9" s="563"/>
      <c r="C9" s="564" t="s">
        <v>168</v>
      </c>
      <c r="D9" s="565"/>
      <c r="E9" s="621" t="str">
        <f t="shared" ref="E9:E14" si="7">IF(SUM(F9:H9)=0,"",SUM(F9:H9))</f>
        <v/>
      </c>
      <c r="F9" s="621" t="str">
        <f>IF('①7.積算内訳(Ｋ)'!F8="","",'①7.積算内訳(Ｋ)'!F8)</f>
        <v/>
      </c>
      <c r="G9" s="621" t="str">
        <f>IF('①7.積算内訳(Ｋ)'!G8="","",'①7.積算内訳(Ｋ)'!G8)</f>
        <v/>
      </c>
      <c r="H9" s="1117" t="str">
        <f>IF('①7.積算内訳(Ｋ)'!H8="","",'①7.積算内訳(Ｋ)'!H8)</f>
        <v/>
      </c>
      <c r="I9" s="1123"/>
      <c r="J9" s="564" t="s">
        <v>168</v>
      </c>
      <c r="K9" s="565"/>
      <c r="L9" s="621" t="str">
        <f t="shared" ref="L9:L14" si="8">IF(SUM(M9:O9)=0,"",SUM(M9:O9))</f>
        <v/>
      </c>
      <c r="M9" s="566"/>
      <c r="N9" s="566"/>
      <c r="O9" s="566"/>
      <c r="P9" s="567"/>
      <c r="Q9" s="568"/>
      <c r="R9" s="569"/>
      <c r="S9" s="570"/>
      <c r="T9" s="571"/>
      <c r="U9" s="391"/>
    </row>
    <row r="10" spans="2:21" ht="17.25" customHeight="1">
      <c r="B10" s="563"/>
      <c r="C10" s="564" t="s">
        <v>169</v>
      </c>
      <c r="D10" s="565"/>
      <c r="E10" s="621" t="str">
        <f t="shared" si="7"/>
        <v/>
      </c>
      <c r="F10" s="621" t="str">
        <f>IF('①7.積算内訳(Ｋ)'!F9="","",'①7.積算内訳(Ｋ)'!F9)</f>
        <v/>
      </c>
      <c r="G10" s="621" t="str">
        <f>IF('①7.積算内訳(Ｋ)'!G9="","",'①7.積算内訳(Ｋ)'!G9)</f>
        <v/>
      </c>
      <c r="H10" s="1117" t="str">
        <f>IF('①7.積算内訳(Ｋ)'!H9="","",'①7.積算内訳(Ｋ)'!H9)</f>
        <v/>
      </c>
      <c r="I10" s="1123"/>
      <c r="J10" s="564" t="s">
        <v>169</v>
      </c>
      <c r="K10" s="565"/>
      <c r="L10" s="621" t="str">
        <f t="shared" si="8"/>
        <v/>
      </c>
      <c r="M10" s="566"/>
      <c r="N10" s="566"/>
      <c r="O10" s="566"/>
      <c r="P10" s="567"/>
      <c r="Q10" s="568"/>
      <c r="R10" s="569"/>
      <c r="S10" s="570"/>
      <c r="T10" s="571"/>
      <c r="U10" s="391"/>
    </row>
    <row r="11" spans="2:21" ht="17.25" customHeight="1">
      <c r="B11" s="563"/>
      <c r="C11" s="572" t="s">
        <v>170</v>
      </c>
      <c r="D11" s="565"/>
      <c r="E11" s="621" t="str">
        <f t="shared" si="7"/>
        <v/>
      </c>
      <c r="F11" s="621" t="str">
        <f>IF('①7.積算内訳(Ｋ)'!F10="","",'①7.積算内訳(Ｋ)'!F10)</f>
        <v/>
      </c>
      <c r="G11" s="621" t="str">
        <f>IF('①7.積算内訳(Ｋ)'!G10="","",'①7.積算内訳(Ｋ)'!G10)</f>
        <v/>
      </c>
      <c r="H11" s="1117" t="str">
        <f>IF('①7.積算内訳(Ｋ)'!H10="","",'①7.積算内訳(Ｋ)'!H10)</f>
        <v/>
      </c>
      <c r="I11" s="1123"/>
      <c r="J11" s="572" t="s">
        <v>170</v>
      </c>
      <c r="K11" s="565"/>
      <c r="L11" s="621" t="str">
        <f t="shared" si="8"/>
        <v/>
      </c>
      <c r="M11" s="566"/>
      <c r="N11" s="566"/>
      <c r="O11" s="566"/>
      <c r="P11" s="567"/>
      <c r="Q11" s="568"/>
      <c r="R11" s="569"/>
      <c r="S11" s="570"/>
      <c r="T11" s="571"/>
      <c r="U11" s="391"/>
    </row>
    <row r="12" spans="2:21" ht="17.25" customHeight="1">
      <c r="B12" s="563"/>
      <c r="C12" s="573" t="s">
        <v>171</v>
      </c>
      <c r="D12" s="565"/>
      <c r="E12" s="621" t="str">
        <f t="shared" si="7"/>
        <v/>
      </c>
      <c r="F12" s="621" t="str">
        <f>IF('①7.積算内訳(Ｋ)'!F11="","",'①7.積算内訳(Ｋ)'!F11)</f>
        <v/>
      </c>
      <c r="G12" s="621" t="str">
        <f>IF('①7.積算内訳(Ｋ)'!G11="","",'①7.積算内訳(Ｋ)'!G11)</f>
        <v/>
      </c>
      <c r="H12" s="1117" t="str">
        <f>IF('①7.積算内訳(Ｋ)'!H11="","",'①7.積算内訳(Ｋ)'!H11)</f>
        <v/>
      </c>
      <c r="I12" s="1123"/>
      <c r="J12" s="573" t="s">
        <v>171</v>
      </c>
      <c r="K12" s="565"/>
      <c r="L12" s="621" t="str">
        <f t="shared" si="8"/>
        <v/>
      </c>
      <c r="M12" s="566"/>
      <c r="N12" s="566"/>
      <c r="O12" s="566"/>
      <c r="P12" s="567"/>
      <c r="Q12" s="568"/>
      <c r="R12" s="569"/>
      <c r="S12" s="555"/>
      <c r="T12" s="551"/>
      <c r="U12" s="391"/>
    </row>
    <row r="13" spans="2:21" ht="17.25" customHeight="1">
      <c r="B13" s="563"/>
      <c r="C13" s="564" t="s">
        <v>172</v>
      </c>
      <c r="D13" s="565"/>
      <c r="E13" s="621" t="str">
        <f t="shared" si="7"/>
        <v/>
      </c>
      <c r="F13" s="1118" t="str">
        <f>IF('①7.積算内訳(Ｋ)'!F12="","",'①7.積算内訳(Ｋ)'!F12)</f>
        <v/>
      </c>
      <c r="G13" s="1118" t="str">
        <f>IF('①7.積算内訳(Ｋ)'!G12="","",'①7.積算内訳(Ｋ)'!G12)</f>
        <v/>
      </c>
      <c r="H13" s="1117" t="str">
        <f>IF('①7.積算内訳(Ｋ)'!H12="","",'①7.積算内訳(Ｋ)'!H12)</f>
        <v/>
      </c>
      <c r="I13" s="1123"/>
      <c r="J13" s="564" t="s">
        <v>172</v>
      </c>
      <c r="K13" s="565"/>
      <c r="L13" s="621" t="str">
        <f t="shared" si="8"/>
        <v/>
      </c>
      <c r="M13" s="575"/>
      <c r="N13" s="575"/>
      <c r="O13" s="575"/>
      <c r="P13" s="567"/>
      <c r="Q13" s="576"/>
      <c r="R13" s="577"/>
      <c r="S13" s="555"/>
      <c r="T13" s="551"/>
      <c r="U13" s="391"/>
    </row>
    <row r="14" spans="2:21" ht="17.25" customHeight="1" thickBot="1">
      <c r="B14" s="578"/>
      <c r="C14" s="1106" t="s">
        <v>173</v>
      </c>
      <c r="D14" s="1107"/>
      <c r="E14" s="622" t="str">
        <f t="shared" si="7"/>
        <v/>
      </c>
      <c r="F14" s="622" t="str">
        <f>IF('①7.積算内訳(Ｋ)'!F13="","",'①7.積算内訳(Ｋ)'!F13)</f>
        <v/>
      </c>
      <c r="G14" s="622" t="str">
        <f>IF('①7.積算内訳(Ｋ)'!G13="","",'①7.積算内訳(Ｋ)'!G13)</f>
        <v/>
      </c>
      <c r="H14" s="1119" t="str">
        <f>IF('①7.積算内訳(Ｋ)'!H13="","",'①7.積算内訳(Ｋ)'!H13)</f>
        <v/>
      </c>
      <c r="I14" s="1124"/>
      <c r="J14" s="1106" t="s">
        <v>173</v>
      </c>
      <c r="K14" s="1109"/>
      <c r="L14" s="622" t="str">
        <f t="shared" si="8"/>
        <v/>
      </c>
      <c r="M14" s="581"/>
      <c r="N14" s="581"/>
      <c r="O14" s="581"/>
      <c r="P14" s="582"/>
      <c r="Q14" s="583"/>
      <c r="R14" s="584"/>
      <c r="S14" s="555"/>
      <c r="T14" s="551"/>
      <c r="U14" s="391"/>
    </row>
    <row r="15" spans="2:21" ht="28.5" customHeight="1">
      <c r="B15" s="611" t="str">
        <f>IF('①7.積算内訳(Ｋ)'!B14="","",'①7.積算内訳(Ｋ)'!B14)</f>
        <v/>
      </c>
      <c r="C15" s="956" t="str">
        <f>IF('①7.積算内訳(Ｋ)'!C14="","",'①7.積算内訳(Ｋ)'!C14)</f>
        <v/>
      </c>
      <c r="D15" s="613" t="str">
        <f>IF('①7.積算内訳(Ｋ)'!D14="","",'①7.積算内訳(Ｋ)'!D14)</f>
        <v/>
      </c>
      <c r="E15" s="614" t="str">
        <f>IF(SUM(E16:E22)=0,"",SUM(E16:E22))</f>
        <v/>
      </c>
      <c r="F15" s="614" t="str">
        <f t="shared" ref="F15" si="9">IF(SUM(F16:F22)=0,"",SUM(F16:F22))</f>
        <v/>
      </c>
      <c r="G15" s="614" t="str">
        <f t="shared" ref="G15" si="10">IF(SUM(G16:G22)=0,"",SUM(G16:G22))</f>
        <v/>
      </c>
      <c r="H15" s="1120" t="str">
        <f t="shared" ref="H15" si="11">IF(SUM(H16:H22)=0,"",SUM(H16:H22))</f>
        <v/>
      </c>
      <c r="I15" s="1125" t="str">
        <f>IF('⑦2.成果目標変更(Ｋ)'!D8="変更",'⑦2.成果目標変更(Ｋ)'!B7,IF('⑦2.成果目標変更(Ｋ)'!D8="中止",'⑦2.成果目標変更(Ｋ)'!B7,""))</f>
        <v/>
      </c>
      <c r="J15" s="956" t="str">
        <f>IF('⑦2.成果目標変更(Ｋ)'!D8="変更",'⑦2.成果目標変更(Ｋ)'!C8,"")</f>
        <v/>
      </c>
      <c r="K15" s="613"/>
      <c r="L15" s="614" t="str">
        <f>IF(SUM(L16:L22)=0,"",SUM(L16:L22))</f>
        <v/>
      </c>
      <c r="M15" s="614" t="str">
        <f>IF(SUM(M16:M22)=0,"",SUM(M16:M22))</f>
        <v/>
      </c>
      <c r="N15" s="614" t="str">
        <f>IF(SUM(N16:N22)=0,"",SUM(N16:N22))</f>
        <v/>
      </c>
      <c r="O15" s="614" t="str">
        <f>IF(SUM(O16:O22)=0,"",SUM(O16:O22))</f>
        <v/>
      </c>
      <c r="P15" s="585"/>
      <c r="Q15" s="586"/>
      <c r="R15" s="587"/>
      <c r="S15" s="555"/>
      <c r="T15" s="551"/>
      <c r="U15" s="391"/>
    </row>
    <row r="16" spans="2:21" ht="17.25" customHeight="1">
      <c r="B16" s="556"/>
      <c r="C16" s="557" t="s">
        <v>167</v>
      </c>
      <c r="D16" s="558"/>
      <c r="E16" s="620" t="str">
        <f>IF(SUM(F16:H16)=0,"",SUM(F16:H16))</f>
        <v/>
      </c>
      <c r="F16" s="620" t="str">
        <f>IF('①7.積算内訳(Ｋ)'!F15="","",'①7.積算内訳(Ｋ)'!F15)</f>
        <v/>
      </c>
      <c r="G16" s="620" t="str">
        <f>IF('①7.積算内訳(Ｋ)'!G15="","",'①7.積算内訳(Ｋ)'!G15)</f>
        <v/>
      </c>
      <c r="H16" s="1116" t="str">
        <f>IF('①7.積算内訳(Ｋ)'!H15="","",'①7.積算内訳(Ｋ)'!H15)</f>
        <v/>
      </c>
      <c r="I16" s="1122" t="str">
        <f>IF('⑦2.成果目標変更(Ｋ)'!D8="選択","",IF('⑦2.成果目標変更(Ｋ)'!D8="変更",'⑦2.成果目標変更(Ｋ)'!D8,IF('⑦2.成果目標変更(Ｋ)'!D8="中止","中止","")))</f>
        <v/>
      </c>
      <c r="J16" s="557" t="s">
        <v>167</v>
      </c>
      <c r="K16" s="558"/>
      <c r="L16" s="620" t="str">
        <f>IF(SUM(M16:O16)=0,"",SUM(M16:O16))</f>
        <v/>
      </c>
      <c r="M16" s="559"/>
      <c r="N16" s="559"/>
      <c r="O16" s="559"/>
      <c r="P16" s="588"/>
      <c r="Q16" s="561"/>
      <c r="R16" s="562"/>
      <c r="S16" s="570"/>
      <c r="T16" s="571"/>
      <c r="U16" s="391"/>
    </row>
    <row r="17" spans="2:21" ht="17.25" customHeight="1">
      <c r="B17" s="563"/>
      <c r="C17" s="564" t="s">
        <v>168</v>
      </c>
      <c r="D17" s="565"/>
      <c r="E17" s="621" t="str">
        <f t="shared" ref="E17:E22" si="12">IF(SUM(F17:H17)=0,"",SUM(F17:H17))</f>
        <v/>
      </c>
      <c r="F17" s="621" t="str">
        <f>IF('①7.積算内訳(Ｋ)'!F16="","",'①7.積算内訳(Ｋ)'!F16)</f>
        <v/>
      </c>
      <c r="G17" s="621" t="str">
        <f>IF('①7.積算内訳(Ｋ)'!G16="","",'①7.積算内訳(Ｋ)'!G16)</f>
        <v/>
      </c>
      <c r="H17" s="1117" t="str">
        <f>IF('①7.積算内訳(Ｋ)'!H16="","",'①7.積算内訳(Ｋ)'!H16)</f>
        <v/>
      </c>
      <c r="I17" s="1123"/>
      <c r="J17" s="564" t="s">
        <v>168</v>
      </c>
      <c r="K17" s="565"/>
      <c r="L17" s="621" t="str">
        <f t="shared" ref="L17:L22" si="13">IF(SUM(M17:O17)=0,"",SUM(M17:O17))</f>
        <v/>
      </c>
      <c r="M17" s="566"/>
      <c r="N17" s="566"/>
      <c r="O17" s="566"/>
      <c r="P17" s="567"/>
      <c r="Q17" s="568"/>
      <c r="R17" s="569"/>
      <c r="S17" s="555"/>
      <c r="T17" s="551"/>
      <c r="U17" s="391"/>
    </row>
    <row r="18" spans="2:21" ht="17.25" customHeight="1">
      <c r="B18" s="563"/>
      <c r="C18" s="564" t="s">
        <v>169</v>
      </c>
      <c r="D18" s="565"/>
      <c r="E18" s="621" t="str">
        <f t="shared" si="12"/>
        <v/>
      </c>
      <c r="F18" s="621" t="str">
        <f>IF('①7.積算内訳(Ｋ)'!F17="","",'①7.積算内訳(Ｋ)'!F17)</f>
        <v/>
      </c>
      <c r="G18" s="621" t="str">
        <f>IF('①7.積算内訳(Ｋ)'!G17="","",'①7.積算内訳(Ｋ)'!G17)</f>
        <v/>
      </c>
      <c r="H18" s="1117" t="str">
        <f>IF('①7.積算内訳(Ｋ)'!H17="","",'①7.積算内訳(Ｋ)'!H17)</f>
        <v/>
      </c>
      <c r="I18" s="1123"/>
      <c r="J18" s="564" t="s">
        <v>169</v>
      </c>
      <c r="K18" s="565"/>
      <c r="L18" s="621" t="str">
        <f t="shared" si="13"/>
        <v/>
      </c>
      <c r="M18" s="566"/>
      <c r="N18" s="566"/>
      <c r="O18" s="566"/>
      <c r="P18" s="567"/>
      <c r="Q18" s="568"/>
      <c r="R18" s="569"/>
      <c r="S18" s="555"/>
      <c r="T18" s="551"/>
      <c r="U18" s="391"/>
    </row>
    <row r="19" spans="2:21" ht="17.25" customHeight="1">
      <c r="B19" s="563"/>
      <c r="C19" s="572" t="s">
        <v>170</v>
      </c>
      <c r="D19" s="565"/>
      <c r="E19" s="621" t="str">
        <f t="shared" si="12"/>
        <v/>
      </c>
      <c r="F19" s="621" t="str">
        <f>IF('①7.積算内訳(Ｋ)'!F18="","",'①7.積算内訳(Ｋ)'!F18)</f>
        <v/>
      </c>
      <c r="G19" s="621" t="str">
        <f>IF('①7.積算内訳(Ｋ)'!G18="","",'①7.積算内訳(Ｋ)'!G18)</f>
        <v/>
      </c>
      <c r="H19" s="1117" t="str">
        <f>IF('①7.積算内訳(Ｋ)'!H18="","",'①7.積算内訳(Ｋ)'!H18)</f>
        <v/>
      </c>
      <c r="I19" s="1123"/>
      <c r="J19" s="572" t="s">
        <v>170</v>
      </c>
      <c r="K19" s="565"/>
      <c r="L19" s="621" t="str">
        <f t="shared" si="13"/>
        <v/>
      </c>
      <c r="M19" s="566"/>
      <c r="N19" s="566"/>
      <c r="O19" s="566"/>
      <c r="P19" s="567"/>
      <c r="Q19" s="568"/>
      <c r="R19" s="569"/>
      <c r="S19" s="555"/>
      <c r="T19" s="551"/>
      <c r="U19" s="391"/>
    </row>
    <row r="20" spans="2:21" ht="17.25" customHeight="1">
      <c r="B20" s="563"/>
      <c r="C20" s="573" t="s">
        <v>171</v>
      </c>
      <c r="D20" s="565"/>
      <c r="E20" s="621" t="str">
        <f t="shared" si="12"/>
        <v/>
      </c>
      <c r="F20" s="621" t="str">
        <f>IF('①7.積算内訳(Ｋ)'!F19="","",'①7.積算内訳(Ｋ)'!F19)</f>
        <v/>
      </c>
      <c r="G20" s="621" t="str">
        <f>IF('①7.積算内訳(Ｋ)'!G19="","",'①7.積算内訳(Ｋ)'!G19)</f>
        <v/>
      </c>
      <c r="H20" s="1117" t="str">
        <f>IF('①7.積算内訳(Ｋ)'!H19="","",'①7.積算内訳(Ｋ)'!H19)</f>
        <v/>
      </c>
      <c r="I20" s="1123"/>
      <c r="J20" s="573" t="s">
        <v>171</v>
      </c>
      <c r="K20" s="565"/>
      <c r="L20" s="621" t="str">
        <f t="shared" si="13"/>
        <v/>
      </c>
      <c r="M20" s="566"/>
      <c r="N20" s="566"/>
      <c r="O20" s="566"/>
      <c r="P20" s="567"/>
      <c r="Q20" s="568"/>
      <c r="R20" s="569"/>
      <c r="S20" s="570"/>
      <c r="T20" s="571"/>
      <c r="U20" s="391"/>
    </row>
    <row r="21" spans="2:21" ht="17.25" customHeight="1">
      <c r="B21" s="563"/>
      <c r="C21" s="564" t="s">
        <v>172</v>
      </c>
      <c r="D21" s="565"/>
      <c r="E21" s="621" t="str">
        <f t="shared" si="12"/>
        <v/>
      </c>
      <c r="F21" s="1118" t="str">
        <f>IF('①7.積算内訳(Ｋ)'!F20="","",'①7.積算内訳(Ｋ)'!F20)</f>
        <v/>
      </c>
      <c r="G21" s="1118" t="str">
        <f>IF('①7.積算内訳(Ｋ)'!G20="","",'①7.積算内訳(Ｋ)'!G20)</f>
        <v/>
      </c>
      <c r="H21" s="1117" t="str">
        <f>IF('①7.積算内訳(Ｋ)'!H20="","",'①7.積算内訳(Ｋ)'!H20)</f>
        <v/>
      </c>
      <c r="I21" s="1123"/>
      <c r="J21" s="564" t="s">
        <v>172</v>
      </c>
      <c r="K21" s="565"/>
      <c r="L21" s="621" t="str">
        <f t="shared" si="13"/>
        <v/>
      </c>
      <c r="M21" s="575"/>
      <c r="N21" s="575"/>
      <c r="O21" s="575"/>
      <c r="P21" s="567"/>
      <c r="Q21" s="568"/>
      <c r="R21" s="569"/>
      <c r="S21" s="570"/>
      <c r="T21" s="571"/>
      <c r="U21" s="391"/>
    </row>
    <row r="22" spans="2:21" ht="17.25" customHeight="1" thickBot="1">
      <c r="B22" s="578"/>
      <c r="C22" s="1106" t="s">
        <v>173</v>
      </c>
      <c r="D22" s="1107"/>
      <c r="E22" s="622" t="str">
        <f t="shared" si="12"/>
        <v/>
      </c>
      <c r="F22" s="622" t="str">
        <f>IF('①7.積算内訳(Ｋ)'!F21="","",'①7.積算内訳(Ｋ)'!F21)</f>
        <v/>
      </c>
      <c r="G22" s="622" t="str">
        <f>IF('①7.積算内訳(Ｋ)'!G21="","",'①7.積算内訳(Ｋ)'!G21)</f>
        <v/>
      </c>
      <c r="H22" s="1119" t="str">
        <f>IF('①7.積算内訳(Ｋ)'!H21="","",'①7.積算内訳(Ｋ)'!H21)</f>
        <v/>
      </c>
      <c r="I22" s="1124"/>
      <c r="J22" s="1106" t="s">
        <v>173</v>
      </c>
      <c r="K22" s="1109"/>
      <c r="L22" s="622" t="str">
        <f t="shared" si="13"/>
        <v/>
      </c>
      <c r="M22" s="581"/>
      <c r="N22" s="581"/>
      <c r="O22" s="581"/>
      <c r="P22" s="582"/>
      <c r="Q22" s="1110"/>
      <c r="R22" s="1111"/>
      <c r="S22" s="570"/>
      <c r="T22" s="571"/>
      <c r="U22" s="391"/>
    </row>
    <row r="23" spans="2:21" ht="28.5" customHeight="1">
      <c r="B23" s="611" t="str">
        <f>IF('①7.積算内訳(Ｋ)'!B22="","",'①7.積算内訳(Ｋ)'!B22)</f>
        <v/>
      </c>
      <c r="C23" s="956" t="str">
        <f>IF('①7.積算内訳(Ｋ)'!C22="","",'①7.積算内訳(Ｋ)'!C22)</f>
        <v/>
      </c>
      <c r="D23" s="613" t="str">
        <f>IF('①7.積算内訳(Ｋ)'!D22="","",'①7.積算内訳(Ｋ)'!D22)</f>
        <v/>
      </c>
      <c r="E23" s="614" t="str">
        <f>IF(SUM(E24:E30)=0,"",SUM(E24:E30))</f>
        <v/>
      </c>
      <c r="F23" s="614" t="str">
        <f t="shared" ref="F23" si="14">IF(SUM(F24:F30)=0,"",SUM(F24:F30))</f>
        <v/>
      </c>
      <c r="G23" s="614" t="str">
        <f t="shared" ref="G23" si="15">IF(SUM(G24:G30)=0,"",SUM(G24:G30))</f>
        <v/>
      </c>
      <c r="H23" s="1120" t="str">
        <f t="shared" ref="H23" si="16">IF(SUM(H24:H30)=0,"",SUM(H24:H30))</f>
        <v/>
      </c>
      <c r="I23" s="1125" t="str">
        <f>IF('⑦2.成果目標変更(Ｋ)'!D10="変更",'⑦2.成果目標変更(Ｋ)'!B9,IF('⑦2.成果目標変更(Ｋ)'!D10="中止",'⑦2.成果目標変更(Ｋ)'!B9,""))</f>
        <v/>
      </c>
      <c r="J23" s="956" t="str">
        <f>IF('⑦2.成果目標変更(Ｋ)'!D10="変更",'⑦2.成果目標変更(Ｋ)'!C10,"")</f>
        <v/>
      </c>
      <c r="K23" s="613"/>
      <c r="L23" s="614" t="str">
        <f>IF(SUM(L24:L30)=0,"",SUM(L24:L30))</f>
        <v/>
      </c>
      <c r="M23" s="614" t="str">
        <f>IF(SUM(M24:M30)=0,"",SUM(M24:M30))</f>
        <v/>
      </c>
      <c r="N23" s="614" t="str">
        <f>IF(SUM(N24:N30)=0,"",SUM(N24:N30))</f>
        <v/>
      </c>
      <c r="O23" s="614" t="str">
        <f>IF(SUM(O24:O30)=0,"",SUM(O24:O30))</f>
        <v/>
      </c>
      <c r="P23" s="595"/>
      <c r="Q23" s="596"/>
      <c r="R23" s="597"/>
      <c r="S23" s="555"/>
      <c r="T23" s="551"/>
      <c r="U23" s="391"/>
    </row>
    <row r="24" spans="2:21" ht="17.25" customHeight="1">
      <c r="B24" s="556"/>
      <c r="C24" s="557" t="s">
        <v>167</v>
      </c>
      <c r="D24" s="558"/>
      <c r="E24" s="620" t="str">
        <f>IF(SUM(F24:H24)=0,"",SUM(F24:H24))</f>
        <v/>
      </c>
      <c r="F24" s="620" t="str">
        <f>IF('①7.積算内訳(Ｋ)'!F23="","",'①7.積算内訳(Ｋ)'!F23)</f>
        <v/>
      </c>
      <c r="G24" s="620" t="str">
        <f>IF('①7.積算内訳(Ｋ)'!G23="","",'①7.積算内訳(Ｋ)'!G23)</f>
        <v/>
      </c>
      <c r="H24" s="1116" t="str">
        <f>IF('①7.積算内訳(Ｋ)'!H23="","",'①7.積算内訳(Ｋ)'!H23)</f>
        <v/>
      </c>
      <c r="I24" s="1122" t="str">
        <f>IF('⑦2.成果目標変更(Ｋ)'!D10="選択","",IF('⑦2.成果目標変更(Ｋ)'!D10="変更",'⑦2.成果目標変更(Ｋ)'!D10,IF('⑦2.成果目標変更(Ｋ)'!D10="中止","中止","")))</f>
        <v/>
      </c>
      <c r="J24" s="557" t="s">
        <v>167</v>
      </c>
      <c r="K24" s="558"/>
      <c r="L24" s="620" t="str">
        <f>IF(SUM(M24:O24)=0,"",SUM(M24:O24))</f>
        <v/>
      </c>
      <c r="M24" s="559"/>
      <c r="N24" s="559"/>
      <c r="O24" s="559"/>
      <c r="P24" s="588"/>
      <c r="Q24" s="561"/>
      <c r="R24" s="562"/>
      <c r="S24" s="570"/>
      <c r="T24" s="571"/>
      <c r="U24" s="391"/>
    </row>
    <row r="25" spans="2:21" ht="17.25" customHeight="1">
      <c r="B25" s="563"/>
      <c r="C25" s="564" t="s">
        <v>168</v>
      </c>
      <c r="D25" s="565"/>
      <c r="E25" s="621" t="str">
        <f t="shared" ref="E25:E30" si="17">IF(SUM(F25:H25)=0,"",SUM(F25:H25))</f>
        <v/>
      </c>
      <c r="F25" s="621" t="str">
        <f>IF('①7.積算内訳(Ｋ)'!F24="","",'①7.積算内訳(Ｋ)'!F24)</f>
        <v/>
      </c>
      <c r="G25" s="621" t="str">
        <f>IF('①7.積算内訳(Ｋ)'!G24="","",'①7.積算内訳(Ｋ)'!G24)</f>
        <v/>
      </c>
      <c r="H25" s="1117" t="str">
        <f>IF('①7.積算内訳(Ｋ)'!H24="","",'①7.積算内訳(Ｋ)'!H24)</f>
        <v/>
      </c>
      <c r="I25" s="1123"/>
      <c r="J25" s="564" t="s">
        <v>168</v>
      </c>
      <c r="K25" s="565"/>
      <c r="L25" s="621" t="str">
        <f t="shared" ref="L25:L30" si="18">IF(SUM(M25:O25)=0,"",SUM(M25:O25))</f>
        <v/>
      </c>
      <c r="M25" s="566"/>
      <c r="N25" s="566"/>
      <c r="O25" s="566"/>
      <c r="P25" s="567"/>
      <c r="Q25" s="568"/>
      <c r="R25" s="569"/>
      <c r="S25" s="555"/>
      <c r="T25" s="551"/>
      <c r="U25" s="391"/>
    </row>
    <row r="26" spans="2:21" ht="17.25" customHeight="1">
      <c r="B26" s="563"/>
      <c r="C26" s="564" t="s">
        <v>169</v>
      </c>
      <c r="D26" s="565"/>
      <c r="E26" s="621" t="str">
        <f t="shared" si="17"/>
        <v/>
      </c>
      <c r="F26" s="621" t="str">
        <f>IF('①7.積算内訳(Ｋ)'!F25="","",'①7.積算内訳(Ｋ)'!F25)</f>
        <v/>
      </c>
      <c r="G26" s="621" t="str">
        <f>IF('①7.積算内訳(Ｋ)'!G25="","",'①7.積算内訳(Ｋ)'!G25)</f>
        <v/>
      </c>
      <c r="H26" s="1117" t="str">
        <f>IF('①7.積算内訳(Ｋ)'!H25="","",'①7.積算内訳(Ｋ)'!H25)</f>
        <v/>
      </c>
      <c r="I26" s="1123"/>
      <c r="J26" s="564" t="s">
        <v>169</v>
      </c>
      <c r="K26" s="565"/>
      <c r="L26" s="621" t="str">
        <f t="shared" si="18"/>
        <v/>
      </c>
      <c r="M26" s="566"/>
      <c r="N26" s="566"/>
      <c r="O26" s="566"/>
      <c r="P26" s="567"/>
      <c r="Q26" s="568"/>
      <c r="R26" s="569"/>
      <c r="S26" s="555"/>
      <c r="T26" s="551"/>
      <c r="U26" s="391"/>
    </row>
    <row r="27" spans="2:21" ht="17.25" customHeight="1">
      <c r="B27" s="563"/>
      <c r="C27" s="572" t="s">
        <v>170</v>
      </c>
      <c r="D27" s="565"/>
      <c r="E27" s="621" t="str">
        <f t="shared" si="17"/>
        <v/>
      </c>
      <c r="F27" s="621" t="str">
        <f>IF('①7.積算内訳(Ｋ)'!F26="","",'①7.積算内訳(Ｋ)'!F26)</f>
        <v/>
      </c>
      <c r="G27" s="621" t="str">
        <f>IF('①7.積算内訳(Ｋ)'!G26="","",'①7.積算内訳(Ｋ)'!G26)</f>
        <v/>
      </c>
      <c r="H27" s="1117" t="str">
        <f>IF('①7.積算内訳(Ｋ)'!H26="","",'①7.積算内訳(Ｋ)'!H26)</f>
        <v/>
      </c>
      <c r="I27" s="1123"/>
      <c r="J27" s="572" t="s">
        <v>170</v>
      </c>
      <c r="K27" s="565"/>
      <c r="L27" s="621" t="str">
        <f t="shared" si="18"/>
        <v/>
      </c>
      <c r="M27" s="566"/>
      <c r="N27" s="566"/>
      <c r="O27" s="566"/>
      <c r="P27" s="567"/>
      <c r="Q27" s="568"/>
      <c r="R27" s="569"/>
      <c r="S27" s="555"/>
      <c r="T27" s="551"/>
      <c r="U27" s="391"/>
    </row>
    <row r="28" spans="2:21" ht="17.25" customHeight="1">
      <c r="B28" s="563"/>
      <c r="C28" s="573" t="s">
        <v>171</v>
      </c>
      <c r="D28" s="565"/>
      <c r="E28" s="621" t="str">
        <f t="shared" si="17"/>
        <v/>
      </c>
      <c r="F28" s="621" t="str">
        <f>IF('①7.積算内訳(Ｋ)'!F27="","",'①7.積算内訳(Ｋ)'!F27)</f>
        <v/>
      </c>
      <c r="G28" s="621" t="str">
        <f>IF('①7.積算内訳(Ｋ)'!G27="","",'①7.積算内訳(Ｋ)'!G27)</f>
        <v/>
      </c>
      <c r="H28" s="1117" t="str">
        <f>IF('①7.積算内訳(Ｋ)'!H27="","",'①7.積算内訳(Ｋ)'!H27)</f>
        <v/>
      </c>
      <c r="I28" s="1123"/>
      <c r="J28" s="573" t="s">
        <v>171</v>
      </c>
      <c r="K28" s="565"/>
      <c r="L28" s="621" t="str">
        <f t="shared" si="18"/>
        <v/>
      </c>
      <c r="M28" s="566"/>
      <c r="N28" s="566"/>
      <c r="O28" s="566"/>
      <c r="P28" s="567"/>
      <c r="Q28" s="568"/>
      <c r="R28" s="569"/>
      <c r="S28" s="570"/>
      <c r="T28" s="571"/>
      <c r="U28" s="391"/>
    </row>
    <row r="29" spans="2:21" ht="17.25" customHeight="1">
      <c r="B29" s="563"/>
      <c r="C29" s="564" t="s">
        <v>172</v>
      </c>
      <c r="D29" s="565"/>
      <c r="E29" s="621" t="str">
        <f t="shared" si="17"/>
        <v/>
      </c>
      <c r="F29" s="1118" t="str">
        <f>IF('①7.積算内訳(Ｋ)'!F28="","",'①7.積算内訳(Ｋ)'!F28)</f>
        <v/>
      </c>
      <c r="G29" s="1118" t="str">
        <f>IF('①7.積算内訳(Ｋ)'!G28="","",'①7.積算内訳(Ｋ)'!G28)</f>
        <v/>
      </c>
      <c r="H29" s="1117" t="str">
        <f>IF('①7.積算内訳(Ｋ)'!H28="","",'①7.積算内訳(Ｋ)'!H28)</f>
        <v/>
      </c>
      <c r="I29" s="1123"/>
      <c r="J29" s="564" t="s">
        <v>172</v>
      </c>
      <c r="K29" s="565"/>
      <c r="L29" s="621" t="str">
        <f t="shared" si="18"/>
        <v/>
      </c>
      <c r="M29" s="575"/>
      <c r="N29" s="575"/>
      <c r="O29" s="575"/>
      <c r="P29" s="567"/>
      <c r="Q29" s="576"/>
      <c r="R29" s="577"/>
      <c r="S29" s="570"/>
      <c r="T29" s="571"/>
      <c r="U29" s="391"/>
    </row>
    <row r="30" spans="2:21" ht="17.25" customHeight="1" thickBot="1">
      <c r="B30" s="578"/>
      <c r="C30" s="1106" t="s">
        <v>173</v>
      </c>
      <c r="D30" s="1107"/>
      <c r="E30" s="622" t="str">
        <f t="shared" si="17"/>
        <v/>
      </c>
      <c r="F30" s="622" t="str">
        <f>IF('①7.積算内訳(Ｋ)'!F29="","",'①7.積算内訳(Ｋ)'!F29)</f>
        <v/>
      </c>
      <c r="G30" s="622" t="str">
        <f>IF('①7.積算内訳(Ｋ)'!G29="","",'①7.積算内訳(Ｋ)'!G29)</f>
        <v/>
      </c>
      <c r="H30" s="1119" t="str">
        <f>IF('①7.積算内訳(Ｋ)'!H29="","",'①7.積算内訳(Ｋ)'!H29)</f>
        <v/>
      </c>
      <c r="I30" s="1124"/>
      <c r="J30" s="1106" t="s">
        <v>173</v>
      </c>
      <c r="K30" s="1109"/>
      <c r="L30" s="622" t="str">
        <f t="shared" si="18"/>
        <v/>
      </c>
      <c r="M30" s="581"/>
      <c r="N30" s="581"/>
      <c r="O30" s="581"/>
      <c r="P30" s="582"/>
      <c r="Q30" s="583"/>
      <c r="R30" s="584"/>
      <c r="S30" s="570"/>
      <c r="T30" s="571"/>
      <c r="U30" s="391"/>
    </row>
    <row r="31" spans="2:21" ht="28.5" customHeight="1">
      <c r="B31" s="611" t="str">
        <f>IF('①7.積算内訳(Ｋ)'!B30="","",'①7.積算内訳(Ｋ)'!B30)</f>
        <v/>
      </c>
      <c r="C31" s="956" t="str">
        <f>IF('①7.積算内訳(Ｋ)'!C30="","",'①7.積算内訳(Ｋ)'!C30)</f>
        <v/>
      </c>
      <c r="D31" s="613" t="str">
        <f>IF('①7.積算内訳(Ｋ)'!D46="","",'①7.積算内訳(Ｋ)'!D46)</f>
        <v/>
      </c>
      <c r="E31" s="614" t="str">
        <f>IF(SUM(E32:E38)=0,"",SUM(E32:E38))</f>
        <v/>
      </c>
      <c r="F31" s="614" t="str">
        <f t="shared" ref="F31" si="19">IF(SUM(F32:F38)=0,"",SUM(F32:F38))</f>
        <v/>
      </c>
      <c r="G31" s="614" t="str">
        <f t="shared" ref="G31" si="20">IF(SUM(G32:G38)=0,"",SUM(G32:G38))</f>
        <v/>
      </c>
      <c r="H31" s="1120" t="str">
        <f t="shared" ref="H31" si="21">IF(SUM(H32:H38)=0,"",SUM(H32:H38))</f>
        <v/>
      </c>
      <c r="I31" s="1125" t="str">
        <f>IF('⑦2.成果目標変更(Ｋ)'!D12="変更",'⑦2.成果目標変更(Ｋ)'!B11,IF('⑦2.成果目標変更(Ｋ)'!D12="中止",'⑦2.成果目標変更(Ｋ)'!B11,""))</f>
        <v/>
      </c>
      <c r="J31" s="956" t="str">
        <f>IF('⑦2.成果目標変更(Ｋ)'!D12="変更",'⑦2.成果目標変更(Ｋ)'!C12,"")</f>
        <v/>
      </c>
      <c r="K31" s="613"/>
      <c r="L31" s="614" t="str">
        <f>IF(SUM(L32:L38)=0,"",SUM(L32:L38))</f>
        <v/>
      </c>
      <c r="M31" s="614" t="str">
        <f>IF(SUM(M32:M38)=0,"",SUM(M32:M38))</f>
        <v/>
      </c>
      <c r="N31" s="614" t="str">
        <f>IF(SUM(N32:N38)=0,"",SUM(N32:N38))</f>
        <v/>
      </c>
      <c r="O31" s="614" t="str">
        <f>IF(SUM(O32:O38)=0,"",SUM(O32:O38))</f>
        <v/>
      </c>
      <c r="P31" s="595"/>
      <c r="Q31" s="596"/>
      <c r="R31" s="597"/>
      <c r="S31" s="555"/>
      <c r="T31" s="551"/>
      <c r="U31" s="391"/>
    </row>
    <row r="32" spans="2:21" ht="17.25" customHeight="1">
      <c r="B32" s="556"/>
      <c r="C32" s="557" t="s">
        <v>167</v>
      </c>
      <c r="D32" s="558"/>
      <c r="E32" s="620" t="str">
        <f>IF(SUM(F32:H32)=0,"",SUM(F32:H32))</f>
        <v/>
      </c>
      <c r="F32" s="620" t="str">
        <f>IF('①7.積算内訳(Ｋ)'!F47="","",'①7.積算内訳(Ｋ)'!F47)</f>
        <v/>
      </c>
      <c r="G32" s="620" t="str">
        <f>IF('①7.積算内訳(Ｋ)'!G47="","",'①7.積算内訳(Ｋ)'!G47)</f>
        <v/>
      </c>
      <c r="H32" s="1116" t="str">
        <f>IF('①7.積算内訳(Ｋ)'!H47="","",'①7.積算内訳(Ｋ)'!H47)</f>
        <v/>
      </c>
      <c r="I32" s="1122" t="str">
        <f>IF('⑦2.成果目標変更(Ｋ)'!D12="選択","",IF('⑦2.成果目標変更(Ｋ)'!D12="変更",'⑦2.成果目標変更(Ｋ)'!D12,IF('⑦2.成果目標変更(Ｋ)'!D12="中止","中止","")))</f>
        <v/>
      </c>
      <c r="J32" s="557" t="s">
        <v>167</v>
      </c>
      <c r="K32" s="558"/>
      <c r="L32" s="620" t="str">
        <f>IF(SUM(M32:O32)=0,"",SUM(M32:O32))</f>
        <v/>
      </c>
      <c r="M32" s="559"/>
      <c r="N32" s="559"/>
      <c r="O32" s="559"/>
      <c r="P32" s="588"/>
      <c r="Q32" s="561"/>
      <c r="R32" s="562"/>
      <c r="S32" s="570"/>
      <c r="T32" s="571"/>
      <c r="U32" s="391"/>
    </row>
    <row r="33" spans="2:21" ht="17.25" customHeight="1">
      <c r="B33" s="563"/>
      <c r="C33" s="564" t="s">
        <v>168</v>
      </c>
      <c r="D33" s="565"/>
      <c r="E33" s="621" t="str">
        <f t="shared" ref="E33:E38" si="22">IF(SUM(F33:H33)=0,"",SUM(F33:H33))</f>
        <v/>
      </c>
      <c r="F33" s="621" t="str">
        <f>IF('①7.積算内訳(Ｋ)'!F48="","",'①7.積算内訳(Ｋ)'!F48)</f>
        <v/>
      </c>
      <c r="G33" s="621" t="str">
        <f>IF('①7.積算内訳(Ｋ)'!G48="","",'①7.積算内訳(Ｋ)'!G48)</f>
        <v/>
      </c>
      <c r="H33" s="1117" t="str">
        <f>IF('①7.積算内訳(Ｋ)'!H48="","",'①7.積算内訳(Ｋ)'!H48)</f>
        <v/>
      </c>
      <c r="I33" s="1123"/>
      <c r="J33" s="564" t="s">
        <v>168</v>
      </c>
      <c r="K33" s="565"/>
      <c r="L33" s="621" t="str">
        <f t="shared" ref="L33:L38" si="23">IF(SUM(M33:O33)=0,"",SUM(M33:O33))</f>
        <v/>
      </c>
      <c r="M33" s="566"/>
      <c r="N33" s="566"/>
      <c r="O33" s="566"/>
      <c r="P33" s="567"/>
      <c r="Q33" s="568"/>
      <c r="R33" s="569"/>
      <c r="S33" s="555"/>
      <c r="T33" s="551"/>
      <c r="U33" s="391"/>
    </row>
    <row r="34" spans="2:21" ht="17.25" customHeight="1">
      <c r="B34" s="563"/>
      <c r="C34" s="564" t="s">
        <v>169</v>
      </c>
      <c r="D34" s="565"/>
      <c r="E34" s="621" t="str">
        <f t="shared" si="22"/>
        <v/>
      </c>
      <c r="F34" s="621" t="str">
        <f>IF('①7.積算内訳(Ｋ)'!F49="","",'①7.積算内訳(Ｋ)'!F49)</f>
        <v/>
      </c>
      <c r="G34" s="621" t="str">
        <f>IF('①7.積算内訳(Ｋ)'!G49="","",'①7.積算内訳(Ｋ)'!G49)</f>
        <v/>
      </c>
      <c r="H34" s="1117" t="str">
        <f>IF('①7.積算内訳(Ｋ)'!H49="","",'①7.積算内訳(Ｋ)'!H49)</f>
        <v/>
      </c>
      <c r="I34" s="1123"/>
      <c r="J34" s="564" t="s">
        <v>169</v>
      </c>
      <c r="K34" s="565"/>
      <c r="L34" s="621" t="str">
        <f t="shared" si="23"/>
        <v/>
      </c>
      <c r="M34" s="566"/>
      <c r="N34" s="566"/>
      <c r="O34" s="566"/>
      <c r="P34" s="567"/>
      <c r="Q34" s="568"/>
      <c r="R34" s="569"/>
      <c r="S34" s="555"/>
      <c r="T34" s="551"/>
      <c r="U34" s="391"/>
    </row>
    <row r="35" spans="2:21" ht="17.25" customHeight="1">
      <c r="B35" s="563"/>
      <c r="C35" s="572" t="s">
        <v>170</v>
      </c>
      <c r="D35" s="565"/>
      <c r="E35" s="621" t="str">
        <f t="shared" si="22"/>
        <v/>
      </c>
      <c r="F35" s="621" t="str">
        <f>IF('①7.積算内訳(Ｋ)'!F50="","",'①7.積算内訳(Ｋ)'!F50)</f>
        <v/>
      </c>
      <c r="G35" s="621" t="str">
        <f>IF('①7.積算内訳(Ｋ)'!G50="","",'①7.積算内訳(Ｋ)'!G50)</f>
        <v/>
      </c>
      <c r="H35" s="1117" t="str">
        <f>IF('①7.積算内訳(Ｋ)'!H50="","",'①7.積算内訳(Ｋ)'!H50)</f>
        <v/>
      </c>
      <c r="I35" s="1123"/>
      <c r="J35" s="572" t="s">
        <v>170</v>
      </c>
      <c r="K35" s="565"/>
      <c r="L35" s="621" t="str">
        <f t="shared" si="23"/>
        <v/>
      </c>
      <c r="M35" s="566"/>
      <c r="N35" s="566"/>
      <c r="O35" s="566"/>
      <c r="P35" s="567"/>
      <c r="Q35" s="568"/>
      <c r="R35" s="569"/>
      <c r="S35" s="555"/>
      <c r="T35" s="551"/>
      <c r="U35" s="391"/>
    </row>
    <row r="36" spans="2:21" ht="17.25" customHeight="1">
      <c r="B36" s="563"/>
      <c r="C36" s="573" t="s">
        <v>171</v>
      </c>
      <c r="D36" s="565"/>
      <c r="E36" s="621" t="str">
        <f t="shared" si="22"/>
        <v/>
      </c>
      <c r="F36" s="621" t="str">
        <f>IF('①7.積算内訳(Ｋ)'!F51="","",'①7.積算内訳(Ｋ)'!F51)</f>
        <v/>
      </c>
      <c r="G36" s="621" t="str">
        <f>IF('①7.積算内訳(Ｋ)'!G51="","",'①7.積算内訳(Ｋ)'!G51)</f>
        <v/>
      </c>
      <c r="H36" s="1117" t="str">
        <f>IF('①7.積算内訳(Ｋ)'!H51="","",'①7.積算内訳(Ｋ)'!H51)</f>
        <v/>
      </c>
      <c r="I36" s="1123"/>
      <c r="J36" s="573" t="s">
        <v>171</v>
      </c>
      <c r="K36" s="565"/>
      <c r="L36" s="621" t="str">
        <f t="shared" si="23"/>
        <v/>
      </c>
      <c r="M36" s="566"/>
      <c r="N36" s="566"/>
      <c r="O36" s="566"/>
      <c r="P36" s="567"/>
      <c r="Q36" s="568"/>
      <c r="R36" s="569"/>
      <c r="S36" s="570"/>
      <c r="T36" s="571"/>
      <c r="U36" s="391"/>
    </row>
    <row r="37" spans="2:21" ht="17.25" customHeight="1">
      <c r="B37" s="563"/>
      <c r="C37" s="564" t="s">
        <v>172</v>
      </c>
      <c r="D37" s="565"/>
      <c r="E37" s="621" t="str">
        <f t="shared" si="22"/>
        <v/>
      </c>
      <c r="F37" s="1118" t="str">
        <f>IF('①7.積算内訳(Ｋ)'!F52="","",'①7.積算内訳(Ｋ)'!F52)</f>
        <v/>
      </c>
      <c r="G37" s="1118" t="str">
        <f>IF('①7.積算内訳(Ｋ)'!G52="","",'①7.積算内訳(Ｋ)'!G52)</f>
        <v/>
      </c>
      <c r="H37" s="1117" t="str">
        <f>IF('①7.積算内訳(Ｋ)'!H52="","",'①7.積算内訳(Ｋ)'!H52)</f>
        <v/>
      </c>
      <c r="I37" s="1123"/>
      <c r="J37" s="564" t="s">
        <v>172</v>
      </c>
      <c r="K37" s="565"/>
      <c r="L37" s="621" t="str">
        <f t="shared" si="23"/>
        <v/>
      </c>
      <c r="M37" s="575"/>
      <c r="N37" s="575"/>
      <c r="O37" s="575"/>
      <c r="P37" s="567"/>
      <c r="Q37" s="576"/>
      <c r="R37" s="577"/>
      <c r="S37" s="570"/>
      <c r="T37" s="571"/>
      <c r="U37" s="391"/>
    </row>
    <row r="38" spans="2:21" ht="17.25" customHeight="1" thickBot="1">
      <c r="B38" s="578"/>
      <c r="C38" s="1106" t="s">
        <v>173</v>
      </c>
      <c r="D38" s="1107"/>
      <c r="E38" s="622" t="str">
        <f t="shared" si="22"/>
        <v/>
      </c>
      <c r="F38" s="622" t="str">
        <f>IF('①7.積算内訳(Ｋ)'!F53="","",'①7.積算内訳(Ｋ)'!F53)</f>
        <v/>
      </c>
      <c r="G38" s="622" t="str">
        <f>IF('①7.積算内訳(Ｋ)'!G53="","",'①7.積算内訳(Ｋ)'!G53)</f>
        <v/>
      </c>
      <c r="H38" s="1119" t="str">
        <f>IF('①7.積算内訳(Ｋ)'!H53="","",'①7.積算内訳(Ｋ)'!H53)</f>
        <v/>
      </c>
      <c r="I38" s="1124"/>
      <c r="J38" s="1106" t="s">
        <v>173</v>
      </c>
      <c r="K38" s="1109"/>
      <c r="L38" s="622" t="str">
        <f t="shared" si="23"/>
        <v/>
      </c>
      <c r="M38" s="581"/>
      <c r="N38" s="581"/>
      <c r="O38" s="581"/>
      <c r="P38" s="582"/>
      <c r="Q38" s="583"/>
      <c r="R38" s="584"/>
      <c r="S38" s="570"/>
      <c r="T38" s="571"/>
      <c r="U38" s="391"/>
    </row>
    <row r="39" spans="2:21" ht="28.5" customHeight="1">
      <c r="B39" s="611" t="str">
        <f>IF('①7.積算内訳(Ｋ)'!B38="","",'①7.積算内訳(Ｋ)'!B38)</f>
        <v/>
      </c>
      <c r="C39" s="956" t="str">
        <f>IF('①7.積算内訳(Ｋ)'!C38="","",'①7.積算内訳(Ｋ)'!C38)</f>
        <v/>
      </c>
      <c r="D39" s="613" t="str">
        <f>IF('①7.積算内訳(Ｋ)'!D54="","",'①7.積算内訳(Ｋ)'!D54)</f>
        <v/>
      </c>
      <c r="E39" s="614" t="str">
        <f>IF(SUM(E40:E46)=0,"",SUM(E40:E46))</f>
        <v/>
      </c>
      <c r="F39" s="614" t="str">
        <f t="shared" ref="F39" si="24">IF(SUM(F40:F46)=0,"",SUM(F40:F46))</f>
        <v/>
      </c>
      <c r="G39" s="614" t="str">
        <f>IF(SUM(G40:G46)=0,"",SUM(G40:G46))</f>
        <v/>
      </c>
      <c r="H39" s="1120" t="str">
        <f>IF(SUM(H40:H46)=0,"",SUM(H40:H46))</f>
        <v/>
      </c>
      <c r="I39" s="1125" t="str">
        <f>IF('⑦2.成果目標変更(Ｋ)'!D14="変更",'⑦2.成果目標変更(Ｋ)'!B13,IF('⑦2.成果目標変更(Ｋ)'!D14="中止",'⑦2.成果目標変更(Ｋ)'!B13,""))</f>
        <v/>
      </c>
      <c r="J39" s="956" t="str">
        <f>IF('⑦2.成果目標変更(Ｋ)'!D14="変更",'⑦2.成果目標変更(Ｋ)'!C14,"")</f>
        <v/>
      </c>
      <c r="K39" s="613"/>
      <c r="L39" s="614" t="str">
        <f>IF(SUM(L40:L46)=0,"",SUM(L40:L46))</f>
        <v/>
      </c>
      <c r="M39" s="614" t="str">
        <f>IF(SUM(M40:M46)=0,"",SUM(M40:M46))</f>
        <v/>
      </c>
      <c r="N39" s="614" t="str">
        <f>IF(SUM(N40:N46)=0,"",SUM(N40:N46))</f>
        <v/>
      </c>
      <c r="O39" s="614" t="str">
        <f>IF(SUM(O40:O46)=0,"",SUM(O40:O46))</f>
        <v/>
      </c>
      <c r="P39" s="595"/>
      <c r="Q39" s="596"/>
      <c r="R39" s="597"/>
      <c r="S39" s="555"/>
      <c r="T39" s="551"/>
      <c r="U39" s="391"/>
    </row>
    <row r="40" spans="2:21" ht="17.25" customHeight="1">
      <c r="B40" s="556"/>
      <c r="C40" s="557" t="s">
        <v>167</v>
      </c>
      <c r="D40" s="558"/>
      <c r="E40" s="620" t="str">
        <f>IF(SUM(F40:H40)=0,"",SUM(F40:H40))</f>
        <v/>
      </c>
      <c r="F40" s="559"/>
      <c r="G40" s="559"/>
      <c r="H40" s="1104"/>
      <c r="I40" s="1122" t="str">
        <f>IF('⑦2.成果目標変更(Ｋ)'!D14="選択","",IF('⑦2.成果目標変更(Ｋ)'!D14="変更",'⑦2.成果目標変更(Ｋ)'!D14,IF('⑦2.成果目標変更(Ｋ)'!D14="中止","中止","")))</f>
        <v/>
      </c>
      <c r="J40" s="557" t="s">
        <v>167</v>
      </c>
      <c r="K40" s="558"/>
      <c r="L40" s="620" t="str">
        <f>IF(SUM(M40:O40)=0,"",SUM(M40:O40))</f>
        <v/>
      </c>
      <c r="M40" s="559"/>
      <c r="N40" s="559"/>
      <c r="O40" s="559"/>
      <c r="P40" s="588"/>
      <c r="Q40" s="561"/>
      <c r="R40" s="562"/>
      <c r="S40" s="570"/>
      <c r="T40" s="571"/>
      <c r="U40" s="391"/>
    </row>
    <row r="41" spans="2:21" ht="17.25" customHeight="1">
      <c r="B41" s="563"/>
      <c r="C41" s="564" t="s">
        <v>168</v>
      </c>
      <c r="D41" s="565"/>
      <c r="E41" s="621" t="str">
        <f t="shared" ref="E41:E46" si="25">IF(SUM(F41:H41)=0,"",SUM(F41:H41))</f>
        <v/>
      </c>
      <c r="F41" s="566"/>
      <c r="G41" s="566"/>
      <c r="H41" s="1105"/>
      <c r="I41" s="1123"/>
      <c r="J41" s="564" t="s">
        <v>168</v>
      </c>
      <c r="K41" s="565"/>
      <c r="L41" s="621" t="str">
        <f t="shared" ref="L41:L46" si="26">IF(SUM(M41:O41)=0,"",SUM(M41:O41))</f>
        <v/>
      </c>
      <c r="M41" s="566"/>
      <c r="N41" s="566"/>
      <c r="O41" s="566"/>
      <c r="P41" s="567"/>
      <c r="Q41" s="568"/>
      <c r="R41" s="569"/>
      <c r="S41" s="555"/>
      <c r="T41" s="551"/>
      <c r="U41" s="391"/>
    </row>
    <row r="42" spans="2:21" ht="17.25" customHeight="1">
      <c r="B42" s="563"/>
      <c r="C42" s="564" t="s">
        <v>169</v>
      </c>
      <c r="D42" s="565"/>
      <c r="E42" s="621" t="str">
        <f t="shared" si="25"/>
        <v/>
      </c>
      <c r="F42" s="566"/>
      <c r="G42" s="566"/>
      <c r="H42" s="1105"/>
      <c r="I42" s="1123"/>
      <c r="J42" s="564" t="s">
        <v>169</v>
      </c>
      <c r="K42" s="565"/>
      <c r="L42" s="621" t="str">
        <f t="shared" si="26"/>
        <v/>
      </c>
      <c r="M42" s="566"/>
      <c r="N42" s="566"/>
      <c r="O42" s="566"/>
      <c r="P42" s="567"/>
      <c r="Q42" s="568"/>
      <c r="R42" s="569"/>
      <c r="S42" s="555"/>
      <c r="T42" s="551"/>
      <c r="U42" s="391"/>
    </row>
    <row r="43" spans="2:21" ht="17.25" customHeight="1">
      <c r="B43" s="563"/>
      <c r="C43" s="572" t="s">
        <v>170</v>
      </c>
      <c r="D43" s="565"/>
      <c r="E43" s="621" t="str">
        <f t="shared" si="25"/>
        <v/>
      </c>
      <c r="F43" s="566"/>
      <c r="G43" s="566"/>
      <c r="H43" s="1105"/>
      <c r="I43" s="1123"/>
      <c r="J43" s="572" t="s">
        <v>170</v>
      </c>
      <c r="K43" s="565"/>
      <c r="L43" s="621" t="str">
        <f t="shared" si="26"/>
        <v/>
      </c>
      <c r="M43" s="566"/>
      <c r="N43" s="566"/>
      <c r="O43" s="566"/>
      <c r="P43" s="567"/>
      <c r="Q43" s="568"/>
      <c r="R43" s="569"/>
      <c r="S43" s="555"/>
      <c r="T43" s="551"/>
      <c r="U43" s="391"/>
    </row>
    <row r="44" spans="2:21" ht="17.25" customHeight="1">
      <c r="B44" s="563"/>
      <c r="C44" s="573" t="s">
        <v>171</v>
      </c>
      <c r="D44" s="565"/>
      <c r="E44" s="621" t="str">
        <f t="shared" si="25"/>
        <v/>
      </c>
      <c r="F44" s="566"/>
      <c r="G44" s="566"/>
      <c r="H44" s="1105"/>
      <c r="I44" s="1123"/>
      <c r="J44" s="573" t="s">
        <v>171</v>
      </c>
      <c r="K44" s="565"/>
      <c r="L44" s="621" t="str">
        <f t="shared" si="26"/>
        <v/>
      </c>
      <c r="M44" s="566"/>
      <c r="N44" s="566"/>
      <c r="O44" s="566"/>
      <c r="P44" s="567"/>
      <c r="Q44" s="568"/>
      <c r="R44" s="569"/>
      <c r="S44" s="570"/>
      <c r="T44" s="571"/>
      <c r="U44" s="391"/>
    </row>
    <row r="45" spans="2:21" ht="17.25" customHeight="1">
      <c r="B45" s="563"/>
      <c r="C45" s="564" t="s">
        <v>172</v>
      </c>
      <c r="D45" s="565"/>
      <c r="E45" s="621" t="str">
        <f t="shared" si="25"/>
        <v/>
      </c>
      <c r="F45" s="575"/>
      <c r="G45" s="575"/>
      <c r="H45" s="1105"/>
      <c r="I45" s="1123"/>
      <c r="J45" s="564" t="s">
        <v>172</v>
      </c>
      <c r="K45" s="565"/>
      <c r="L45" s="621" t="str">
        <f t="shared" si="26"/>
        <v/>
      </c>
      <c r="M45" s="575"/>
      <c r="N45" s="575"/>
      <c r="O45" s="575"/>
      <c r="P45" s="567"/>
      <c r="Q45" s="576"/>
      <c r="R45" s="577"/>
      <c r="S45" s="570"/>
      <c r="T45" s="571"/>
      <c r="U45" s="391"/>
    </row>
    <row r="46" spans="2:21" ht="17.25" customHeight="1" thickBot="1">
      <c r="B46" s="578"/>
      <c r="C46" s="1106" t="s">
        <v>173</v>
      </c>
      <c r="D46" s="1107"/>
      <c r="E46" s="622" t="str">
        <f t="shared" si="25"/>
        <v/>
      </c>
      <c r="F46" s="581"/>
      <c r="G46" s="581"/>
      <c r="H46" s="1108"/>
      <c r="I46" s="1124"/>
      <c r="J46" s="1106" t="s">
        <v>173</v>
      </c>
      <c r="K46" s="1109"/>
      <c r="L46" s="622" t="str">
        <f t="shared" si="26"/>
        <v/>
      </c>
      <c r="M46" s="581"/>
      <c r="N46" s="581"/>
      <c r="O46" s="581"/>
      <c r="P46" s="582"/>
      <c r="Q46" s="583"/>
      <c r="R46" s="584"/>
      <c r="S46" s="570"/>
      <c r="T46" s="571"/>
      <c r="U46" s="391"/>
    </row>
    <row r="47" spans="2:21">
      <c r="B47" s="468" t="s">
        <v>145</v>
      </c>
      <c r="C47" s="469" t="s">
        <v>175</v>
      </c>
      <c r="J47" s="403"/>
    </row>
    <row r="48" spans="2:21">
      <c r="B48" s="468" t="s">
        <v>147</v>
      </c>
      <c r="C48" s="469" t="s">
        <v>176</v>
      </c>
      <c r="J48" s="403"/>
    </row>
    <row r="49" spans="2:10">
      <c r="C49" s="469" t="s">
        <v>177</v>
      </c>
      <c r="J49" s="403"/>
    </row>
    <row r="50" spans="2:10">
      <c r="B50" s="468" t="s">
        <v>149</v>
      </c>
      <c r="C50" s="469" t="s">
        <v>178</v>
      </c>
      <c r="J50" s="403"/>
    </row>
    <row r="51" spans="2:10">
      <c r="C51" s="469" t="s">
        <v>179</v>
      </c>
    </row>
  </sheetData>
  <sheetProtection algorithmName="SHA-512" hashValue="MZk4dY2e+2yp5cCKz9Ie+iK6rrKigdHWioLpy0JecUPBVQgZLFIQ5n258Zb6JHx/g5OxoKJ5Vr/0aIaIP6e3Ig==" saltValue="5CZShVIjfbBRkxjoaiHvHQ==" spinCount="100000" sheet="1" scenarios="1" formatCells="0" formatColumns="0" formatRows="0"/>
  <mergeCells count="79">
    <mergeCell ref="F4:H4"/>
    <mergeCell ref="C23:D23"/>
    <mergeCell ref="B24:B30"/>
    <mergeCell ref="B16:B22"/>
    <mergeCell ref="C15:D15"/>
    <mergeCell ref="B6:D6"/>
    <mergeCell ref="C7:D7"/>
    <mergeCell ref="B8:B14"/>
    <mergeCell ref="B4:D5"/>
    <mergeCell ref="E4:E5"/>
    <mergeCell ref="I6:K6"/>
    <mergeCell ref="Q6:R6"/>
    <mergeCell ref="J7:K7"/>
    <mergeCell ref="C39:D39"/>
    <mergeCell ref="C31:D31"/>
    <mergeCell ref="Q7:R7"/>
    <mergeCell ref="I8:I14"/>
    <mergeCell ref="P8:P14"/>
    <mergeCell ref="Q8:R8"/>
    <mergeCell ref="Q9:R9"/>
    <mergeCell ref="Q10:R10"/>
    <mergeCell ref="Q11:R11"/>
    <mergeCell ref="Q12:R12"/>
    <mergeCell ref="Q13:R13"/>
    <mergeCell ref="I16:I22"/>
    <mergeCell ref="P16:P22"/>
    <mergeCell ref="Q2:R2"/>
    <mergeCell ref="I4:K5"/>
    <mergeCell ref="L4:L5"/>
    <mergeCell ref="M4:O4"/>
    <mergeCell ref="P4:P5"/>
    <mergeCell ref="Q4:R5"/>
    <mergeCell ref="Q16:R16"/>
    <mergeCell ref="Q17:R17"/>
    <mergeCell ref="Q18:R18"/>
    <mergeCell ref="Q19:R19"/>
    <mergeCell ref="Q20:R20"/>
    <mergeCell ref="Q21:R21"/>
    <mergeCell ref="Q22:R22"/>
    <mergeCell ref="Q29:R29"/>
    <mergeCell ref="Q39:R39"/>
    <mergeCell ref="Q45:R45"/>
    <mergeCell ref="Q27:R27"/>
    <mergeCell ref="Q28:R28"/>
    <mergeCell ref="Q31:R31"/>
    <mergeCell ref="J39:K39"/>
    <mergeCell ref="J31:K31"/>
    <mergeCell ref="B3:H3"/>
    <mergeCell ref="I3:R3"/>
    <mergeCell ref="Q46:R46"/>
    <mergeCell ref="Q30:R30"/>
    <mergeCell ref="J23:K23"/>
    <mergeCell ref="Q23:R23"/>
    <mergeCell ref="Q14:R14"/>
    <mergeCell ref="J15:K15"/>
    <mergeCell ref="Q15:R15"/>
    <mergeCell ref="I24:I30"/>
    <mergeCell ref="P24:P30"/>
    <mergeCell ref="Q24:R24"/>
    <mergeCell ref="Q25:R25"/>
    <mergeCell ref="Q26:R26"/>
    <mergeCell ref="B40:B46"/>
    <mergeCell ref="I40:I46"/>
    <mergeCell ref="P40:P46"/>
    <mergeCell ref="Q40:R40"/>
    <mergeCell ref="Q41:R41"/>
    <mergeCell ref="Q42:R42"/>
    <mergeCell ref="Q43:R43"/>
    <mergeCell ref="Q44:R44"/>
    <mergeCell ref="B32:B38"/>
    <mergeCell ref="I32:I38"/>
    <mergeCell ref="P32:P38"/>
    <mergeCell ref="Q32:R32"/>
    <mergeCell ref="Q33:R33"/>
    <mergeCell ref="Q34:R34"/>
    <mergeCell ref="Q35:R35"/>
    <mergeCell ref="Q36:R36"/>
    <mergeCell ref="Q37:R37"/>
    <mergeCell ref="Q38:R38"/>
  </mergeCells>
  <phoneticPr fontId="1"/>
  <conditionalFormatting sqref="B7:H7">
    <cfRule type="expression" dxfId="28" priority="176">
      <formula>$I$8="中止"</formula>
    </cfRule>
    <cfRule type="expression" dxfId="27" priority="178">
      <formula>$I$8="変更"</formula>
    </cfRule>
  </conditionalFormatting>
  <conditionalFormatting sqref="B15:H15">
    <cfRule type="expression" dxfId="26" priority="175">
      <formula>$I$16="中止"</formula>
    </cfRule>
    <cfRule type="expression" dxfId="25" priority="177">
      <formula>$I$16="変更"</formula>
    </cfRule>
  </conditionalFormatting>
  <conditionalFormatting sqref="B23:H23">
    <cfRule type="expression" dxfId="24" priority="173">
      <formula>$I$24="中止"</formula>
    </cfRule>
    <cfRule type="expression" dxfId="23" priority="174">
      <formula>$I$24="変更"</formula>
    </cfRule>
  </conditionalFormatting>
  <conditionalFormatting sqref="E39:H39">
    <cfRule type="expression" dxfId="22" priority="19">
      <formula>$I$24="中止"</formula>
    </cfRule>
    <cfRule type="expression" dxfId="21" priority="20">
      <formula>$I$24="変更"</formula>
    </cfRule>
  </conditionalFormatting>
  <conditionalFormatting sqref="B31:H31">
    <cfRule type="expression" dxfId="20" priority="15">
      <formula>$I$32="中止"</formula>
    </cfRule>
    <cfRule type="expression" dxfId="19" priority="16">
      <formula>$I$32="変更"</formula>
    </cfRule>
  </conditionalFormatting>
  <conditionalFormatting sqref="B39:D39">
    <cfRule type="expression" dxfId="18" priority="11">
      <formula>$I$40="中止"</formula>
    </cfRule>
    <cfRule type="expression" dxfId="17" priority="12">
      <formula>$I$40="変更"</formula>
    </cfRule>
  </conditionalFormatting>
  <conditionalFormatting sqref="I8:I14">
    <cfRule type="containsText" dxfId="16" priority="182" operator="containsText" text="中止">
      <formula>NOT(ISERROR(SEARCH("中止",I8)))</formula>
    </cfRule>
    <cfRule type="containsText" dxfId="15" priority="183" operator="containsText" text="変更">
      <formula>NOT(ISERROR(SEARCH("変更",I8)))</formula>
    </cfRule>
  </conditionalFormatting>
  <conditionalFormatting sqref="I16:I22">
    <cfRule type="containsText" dxfId="14" priority="7" operator="containsText" text="中止">
      <formula>NOT(ISERROR(SEARCH("中止",I16)))</formula>
    </cfRule>
    <cfRule type="containsText" dxfId="13" priority="8" operator="containsText" text="変更">
      <formula>NOT(ISERROR(SEARCH("変更",I16)))</formula>
    </cfRule>
  </conditionalFormatting>
  <conditionalFormatting sqref="I24:I30">
    <cfRule type="containsText" dxfId="12" priority="5" operator="containsText" text="中止">
      <formula>NOT(ISERROR(SEARCH("中止",I24)))</formula>
    </cfRule>
    <cfRule type="containsText" dxfId="11" priority="6" operator="containsText" text="変更">
      <formula>NOT(ISERROR(SEARCH("変更",I24)))</formula>
    </cfRule>
  </conditionalFormatting>
  <conditionalFormatting sqref="I32:I38">
    <cfRule type="containsText" dxfId="10" priority="3" operator="containsText" text="中止">
      <formula>NOT(ISERROR(SEARCH("中止",I32)))</formula>
    </cfRule>
    <cfRule type="containsText" dxfId="9" priority="4" operator="containsText" text="変更">
      <formula>NOT(ISERROR(SEARCH("変更",I32)))</formula>
    </cfRule>
  </conditionalFormatting>
  <conditionalFormatting sqref="I40:I46">
    <cfRule type="containsText" dxfId="8" priority="1" operator="containsText" text="中止">
      <formula>NOT(ISERROR(SEARCH("中止",I40)))</formula>
    </cfRule>
    <cfRule type="containsText" dxfId="7" priority="2" operator="containsText" text="変更">
      <formula>NOT(ISERROR(SEARCH("変更",I40)))</formula>
    </cfRule>
  </conditionalFormatting>
  <dataValidations count="7">
    <dataValidation allowBlank="1" showInputMessage="1" showErrorMessage="1" promptTitle="その他を計上する場合" prompt="内容を「D36セル」に入力してください。" sqref="M46:O46 M30:O30 M38:O38"/>
    <dataValidation allowBlank="1" showInputMessage="1" showErrorMessage="1" promptTitle="その他を計上する場合" prompt="内容を「D26セル」に入力してください。" sqref="M22:O22"/>
    <dataValidation allowBlank="1" showInputMessage="1" showErrorMessage="1" promptTitle="その他を計上する場合" prompt="内容を「D16セル」に入力してください。" sqref="M14:O14"/>
    <dataValidation allowBlank="1" showInputMessage="1" showErrorMessage="1" promptTitle="金額単位は「円」です。" prompt="間違いはありませんか？" sqref="M24 M16 M8 M40 M32"/>
    <dataValidation type="whole" operator="lessThan" allowBlank="1" showInputMessage="1" showErrorMessage="1" errorTitle="入力不要です。" error="[キャンセル]をクリックしてください。" sqref="I7:I46 K32:K38 J7 K16:K22 K24:K30 L7:L46 K40:K46 K7:K14 J39:K39 J31:K31 J23:K23 J15:K15">
      <formula1>0</formula1>
    </dataValidation>
    <dataValidation type="whole" imeMode="off" operator="lessThan" allowBlank="1" showInputMessage="1" showErrorMessage="1" errorTitle="入力不要です。" error="[キャンセル]をクリックしてください。" sqref="P15:R15 P23:R23 P39:R39 P31:R31">
      <formula1>0</formula1>
    </dataValidation>
    <dataValidation type="whole" operator="lessThan" allowBlank="1" showInputMessage="1" showErrorMessage="1" errorTitle="自動計算です。" error="[キャンセル]をクリックしてください。" sqref="M6:O7 M15:O15 M23:O23 M31:O31 M39:O39">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28"/>
  <sheetViews>
    <sheetView view="pageBreakPreview" zoomScaleNormal="100" zoomScaleSheetLayoutView="100" workbookViewId="0"/>
  </sheetViews>
  <sheetFormatPr defaultRowHeight="14.25"/>
  <cols>
    <col min="1" max="1" width="1.75" style="203" customWidth="1"/>
    <col min="2" max="2" width="18.625" style="203" customWidth="1"/>
    <col min="3" max="9" width="14.25" style="203" customWidth="1"/>
    <col min="10" max="10" width="15.5" style="203" customWidth="1"/>
    <col min="11" max="11" width="9.125" style="203" customWidth="1"/>
    <col min="12" max="12" width="11.375" style="203" customWidth="1"/>
    <col min="13" max="13" width="0.875" style="203" customWidth="1"/>
    <col min="14" max="16384" width="9" style="203"/>
  </cols>
  <sheetData>
    <row r="1" spans="2:14" ht="9.75" customHeight="1"/>
    <row r="2" spans="2:14" ht="23.25" customHeight="1">
      <c r="B2" s="624"/>
      <c r="C2" s="624"/>
      <c r="D2" s="624"/>
      <c r="E2" s="625"/>
      <c r="F2" s="624"/>
      <c r="G2" s="683" t="str">
        <f>'①1.概要'!K2</f>
        <v>輸出重点品目の総合プロデュースマーケティング支援事業</v>
      </c>
      <c r="H2" s="624" t="s">
        <v>443</v>
      </c>
      <c r="I2" s="624"/>
      <c r="J2" s="624"/>
      <c r="K2" s="624"/>
      <c r="L2" s="624"/>
    </row>
    <row r="3" spans="2:14" ht="11.25" customHeight="1">
      <c r="B3" s="626"/>
      <c r="C3" s="626"/>
      <c r="D3" s="626"/>
      <c r="E3" s="626"/>
      <c r="F3" s="626"/>
      <c r="G3" s="626"/>
      <c r="H3" s="626"/>
    </row>
    <row r="4" spans="2:14" ht="23.25" customHeight="1" thickBot="1">
      <c r="B4" s="531" t="s">
        <v>444</v>
      </c>
      <c r="G4" s="555"/>
      <c r="H4" s="555"/>
      <c r="I4" s="628"/>
      <c r="J4" s="628"/>
      <c r="K4" s="629"/>
      <c r="L4" s="629" t="s">
        <v>193</v>
      </c>
    </row>
    <row r="5" spans="2:14" ht="21" customHeight="1">
      <c r="B5" s="630" t="s">
        <v>194</v>
      </c>
      <c r="C5" s="631" t="s">
        <v>195</v>
      </c>
      <c r="D5" s="632"/>
      <c r="E5" s="632"/>
      <c r="F5" s="632"/>
      <c r="G5" s="632"/>
      <c r="H5" s="632"/>
      <c r="I5" s="1126" t="s">
        <v>445</v>
      </c>
      <c r="J5" s="634" t="s">
        <v>196</v>
      </c>
      <c r="K5" s="1127" t="s">
        <v>241</v>
      </c>
      <c r="L5" s="973"/>
    </row>
    <row r="6" spans="2:14" ht="21" customHeight="1" thickBot="1">
      <c r="B6" s="959"/>
      <c r="C6" s="960" t="s">
        <v>363</v>
      </c>
      <c r="D6" s="962"/>
      <c r="E6" s="960" t="s">
        <v>364</v>
      </c>
      <c r="F6" s="962"/>
      <c r="G6" s="960" t="s">
        <v>365</v>
      </c>
      <c r="H6" s="1128"/>
      <c r="I6" s="1129"/>
      <c r="J6" s="965"/>
      <c r="K6" s="1130"/>
      <c r="L6" s="975"/>
    </row>
    <row r="7" spans="2:14" ht="32.25" customHeight="1">
      <c r="B7" s="636"/>
      <c r="C7" s="976" t="s">
        <v>446</v>
      </c>
      <c r="D7" s="967" t="s">
        <v>447</v>
      </c>
      <c r="E7" s="977" t="s">
        <v>446</v>
      </c>
      <c r="F7" s="967" t="s">
        <v>448</v>
      </c>
      <c r="G7" s="977" t="s">
        <v>446</v>
      </c>
      <c r="H7" s="1131" t="s">
        <v>449</v>
      </c>
      <c r="I7" s="1132"/>
      <c r="J7" s="640"/>
      <c r="K7" s="959"/>
      <c r="L7" s="978"/>
    </row>
    <row r="8" spans="2:14" ht="54" customHeight="1" thickBot="1">
      <c r="B8" s="1133" t="s">
        <v>450</v>
      </c>
      <c r="C8" s="1163" t="str">
        <f>IF('①7.積算内訳(Ｋ)'!F5=0,"",'①7.積算内訳(Ｋ)'!F5)</f>
        <v/>
      </c>
      <c r="D8" s="695">
        <f>IF(SUM('⑦2.成果目標変更(Ｋ)'!L5:L14)="","",SUM('⑦2.成果目標変更(Ｋ)'!L5:L14))</f>
        <v>0</v>
      </c>
      <c r="E8" s="1164" t="str">
        <f>IF('①7.積算内訳(Ｋ)'!G5=0,"",'①7.積算内訳(Ｋ)'!G5)</f>
        <v/>
      </c>
      <c r="F8" s="695">
        <f>IF(SUM('⑦2.成果目標変更(Ｋ)'!M5:M14)="","",SUM('⑦2.成果目標変更(Ｋ)'!M5:M14))</f>
        <v>0</v>
      </c>
      <c r="G8" s="988" t="str">
        <f>IF('①7.積算内訳(Ｋ)'!H5=0,"",'①7.積算内訳(Ｋ)'!H5)</f>
        <v/>
      </c>
      <c r="H8" s="1165">
        <f>IF(SUM('⑦2.成果目標変更(Ｋ)'!N5:N14)="","",SUM('⑦2.成果目標変更(Ｋ)'!N5:N14))</f>
        <v>0</v>
      </c>
      <c r="I8" s="1166" t="str">
        <f>IF(SUM(C8,E8,G8)=0,"",SUM(C8,E8,G8))</f>
        <v/>
      </c>
      <c r="J8" s="1167" t="str">
        <f>IF(SUM(D8,F8,H8)=0,"",SUM(D8,F8,H8))</f>
        <v/>
      </c>
      <c r="K8" s="1134"/>
      <c r="L8" s="1135"/>
    </row>
    <row r="9" spans="2:14" ht="21" customHeight="1" thickTop="1" thickBot="1">
      <c r="B9" s="645" t="s">
        <v>201</v>
      </c>
      <c r="C9" s="691" t="str">
        <f t="shared" ref="C9:J9" si="0">IF(C8="","",C8)</f>
        <v/>
      </c>
      <c r="D9" s="696">
        <f t="shared" si="0"/>
        <v>0</v>
      </c>
      <c r="E9" s="1168" t="str">
        <f t="shared" si="0"/>
        <v/>
      </c>
      <c r="F9" s="696">
        <f t="shared" si="0"/>
        <v>0</v>
      </c>
      <c r="G9" s="993" t="str">
        <f t="shared" si="0"/>
        <v/>
      </c>
      <c r="H9" s="1169">
        <f t="shared" si="0"/>
        <v>0</v>
      </c>
      <c r="I9" s="1170" t="str">
        <f t="shared" si="0"/>
        <v/>
      </c>
      <c r="J9" s="1171" t="str">
        <f t="shared" si="0"/>
        <v/>
      </c>
      <c r="K9" s="1172" t="str">
        <f>IF(①交付申請書!G8="消費税仕入控除額","",①交付申請書!G8)</f>
        <v/>
      </c>
      <c r="L9" s="1136" t="s">
        <v>358</v>
      </c>
      <c r="N9" s="207"/>
    </row>
    <row r="10" spans="2:14" ht="9.75" customHeight="1"/>
    <row r="11" spans="2:14" ht="23.25" customHeight="1">
      <c r="B11" s="1137" t="s">
        <v>451</v>
      </c>
    </row>
    <row r="12" spans="2:14" ht="21" customHeight="1" thickBot="1">
      <c r="B12" s="756" t="s">
        <v>452</v>
      </c>
      <c r="D12" s="1138"/>
      <c r="G12" s="246"/>
      <c r="H12" s="246"/>
      <c r="I12" s="629" t="s">
        <v>453</v>
      </c>
      <c r="K12" s="555"/>
    </row>
    <row r="13" spans="2:14" ht="18" customHeight="1">
      <c r="B13" s="533" t="s">
        <v>207</v>
      </c>
      <c r="C13" s="972" t="s">
        <v>208</v>
      </c>
      <c r="D13" s="1139"/>
      <c r="E13" s="1140" t="s">
        <v>219</v>
      </c>
      <c r="F13" s="1042" t="s">
        <v>454</v>
      </c>
      <c r="G13" s="1043"/>
      <c r="H13" s="1043"/>
      <c r="I13" s="1043"/>
      <c r="J13" s="972" t="s">
        <v>241</v>
      </c>
      <c r="K13" s="1140"/>
      <c r="L13" s="973"/>
    </row>
    <row r="14" spans="2:14" ht="18" customHeight="1" thickBot="1">
      <c r="B14" s="1141"/>
      <c r="C14" s="1142"/>
      <c r="D14" s="1143"/>
      <c r="E14" s="1144"/>
      <c r="F14" s="1145" t="s">
        <v>455</v>
      </c>
      <c r="G14" s="1146"/>
      <c r="H14" s="1145" t="s">
        <v>456</v>
      </c>
      <c r="I14" s="1146"/>
      <c r="J14" s="963"/>
      <c r="K14" s="1144"/>
      <c r="L14" s="975"/>
    </row>
    <row r="15" spans="2:14" ht="18" customHeight="1">
      <c r="B15" s="538"/>
      <c r="C15" s="1147" t="s">
        <v>446</v>
      </c>
      <c r="D15" s="967" t="s">
        <v>457</v>
      </c>
      <c r="E15" s="968"/>
      <c r="F15" s="1148" t="s">
        <v>211</v>
      </c>
      <c r="G15" s="1148" t="s">
        <v>212</v>
      </c>
      <c r="H15" s="542" t="s">
        <v>211</v>
      </c>
      <c r="I15" s="542" t="s">
        <v>212</v>
      </c>
      <c r="J15" s="1142"/>
      <c r="K15" s="968"/>
      <c r="L15" s="978"/>
    </row>
    <row r="16" spans="2:14" ht="21" customHeight="1">
      <c r="B16" s="270" t="s">
        <v>213</v>
      </c>
      <c r="C16" s="1173">
        <f>IF(C9="",0,C9)</f>
        <v>0</v>
      </c>
      <c r="D16" s="1174">
        <f>IF(D9="",0,D9)</f>
        <v>0</v>
      </c>
      <c r="E16" s="1175">
        <f>IF(①交付申請書!D14="",0,①交付申請書!D14)</f>
        <v>0</v>
      </c>
      <c r="F16" s="687">
        <f>IF(C16&lt;D16,D16-C16,0)</f>
        <v>0</v>
      </c>
      <c r="G16" s="687">
        <f>IF(C16&gt;D16,D16-C16,0)</f>
        <v>0</v>
      </c>
      <c r="H16" s="692">
        <f>IF(D16&gt;E16,D16-E16,0)</f>
        <v>0</v>
      </c>
      <c r="I16" s="692">
        <f>IF(D16&lt;E16,D16-E16,0)</f>
        <v>0</v>
      </c>
      <c r="J16" s="1149"/>
      <c r="K16" s="1150"/>
      <c r="L16" s="1151"/>
    </row>
    <row r="17" spans="2:12" ht="21" customHeight="1">
      <c r="B17" s="270" t="s">
        <v>214</v>
      </c>
      <c r="C17" s="1173">
        <f>IF(E9="",0,E9)</f>
        <v>0</v>
      </c>
      <c r="D17" s="1174">
        <f>IF(F9="",0,F9)</f>
        <v>0</v>
      </c>
      <c r="E17" s="1175">
        <f>IF(①交付申請書!D15="",0,①交付申請書!D15)</f>
        <v>0</v>
      </c>
      <c r="F17" s="687">
        <f>IF(C17&lt;D17,D17-C17,0)</f>
        <v>0</v>
      </c>
      <c r="G17" s="687">
        <f t="shared" ref="G17:G18" si="1">IF(C17&gt;D17,D17-C17,0)</f>
        <v>0</v>
      </c>
      <c r="H17" s="692">
        <f t="shared" ref="H17:H18" si="2">IF(D17&gt;E17,D17-E17,0)</f>
        <v>0</v>
      </c>
      <c r="I17" s="692">
        <f t="shared" ref="I17:I18" si="3">IF(D17&lt;E17,D17-E17,0)</f>
        <v>0</v>
      </c>
      <c r="J17" s="1149"/>
      <c r="K17" s="1150"/>
      <c r="L17" s="1151"/>
    </row>
    <row r="18" spans="2:12" ht="21" customHeight="1" thickBot="1">
      <c r="B18" s="1152" t="s">
        <v>215</v>
      </c>
      <c r="C18" s="1176">
        <f>IF(G9="",0,G9)</f>
        <v>0</v>
      </c>
      <c r="D18" s="1177">
        <f>IF(H9="",0,H9)</f>
        <v>0</v>
      </c>
      <c r="E18" s="1164">
        <f>IF(①交付申請書!D16="",0,①交付申請書!D16)</f>
        <v>0</v>
      </c>
      <c r="F18" s="1163">
        <f t="shared" ref="F18" si="4">IF(C18&lt;D18,D18-C18,0)</f>
        <v>0</v>
      </c>
      <c r="G18" s="1163">
        <f t="shared" si="1"/>
        <v>0</v>
      </c>
      <c r="H18" s="693">
        <f t="shared" si="2"/>
        <v>0</v>
      </c>
      <c r="I18" s="693">
        <f t="shared" si="3"/>
        <v>0</v>
      </c>
      <c r="J18" s="1153"/>
      <c r="K18" s="1154"/>
      <c r="L18" s="1155"/>
    </row>
    <row r="19" spans="2:12" ht="21" customHeight="1" thickTop="1" thickBot="1">
      <c r="B19" s="669" t="s">
        <v>216</v>
      </c>
      <c r="C19" s="1178">
        <f t="shared" ref="C19:I19" si="5">SUM(C16:C18)</f>
        <v>0</v>
      </c>
      <c r="D19" s="1179">
        <f t="shared" si="5"/>
        <v>0</v>
      </c>
      <c r="E19" s="1168">
        <f t="shared" si="5"/>
        <v>0</v>
      </c>
      <c r="F19" s="691">
        <f t="shared" si="5"/>
        <v>0</v>
      </c>
      <c r="G19" s="691">
        <f t="shared" si="5"/>
        <v>0</v>
      </c>
      <c r="H19" s="698">
        <f t="shared" si="5"/>
        <v>0</v>
      </c>
      <c r="I19" s="698">
        <f t="shared" si="5"/>
        <v>0</v>
      </c>
      <c r="J19" s="1156"/>
      <c r="K19" s="1157"/>
      <c r="L19" s="1158"/>
    </row>
    <row r="20" spans="2:12" ht="23.25" customHeight="1" thickBot="1">
      <c r="B20" s="756" t="s">
        <v>458</v>
      </c>
      <c r="F20" s="1159"/>
      <c r="G20" s="1159"/>
      <c r="H20" s="1159"/>
      <c r="I20" s="1160"/>
      <c r="J20" s="1160"/>
      <c r="K20" s="555"/>
      <c r="L20" s="629" t="s">
        <v>453</v>
      </c>
    </row>
    <row r="21" spans="2:12" ht="18" customHeight="1">
      <c r="B21" s="533" t="s">
        <v>207</v>
      </c>
      <c r="C21" s="972" t="s">
        <v>208</v>
      </c>
      <c r="D21" s="1139"/>
      <c r="E21" s="1140" t="s">
        <v>219</v>
      </c>
      <c r="F21" s="1161" t="s">
        <v>454</v>
      </c>
      <c r="G21" s="1162"/>
      <c r="H21" s="1162"/>
      <c r="I21" s="1162"/>
      <c r="J21" s="972" t="s">
        <v>241</v>
      </c>
      <c r="K21" s="1140"/>
      <c r="L21" s="973"/>
    </row>
    <row r="22" spans="2:12" ht="18" customHeight="1" thickBot="1">
      <c r="B22" s="1141"/>
      <c r="C22" s="1142"/>
      <c r="D22" s="1143"/>
      <c r="E22" s="1144"/>
      <c r="F22" s="1145" t="s">
        <v>455</v>
      </c>
      <c r="G22" s="1146"/>
      <c r="H22" s="1145" t="s">
        <v>456</v>
      </c>
      <c r="I22" s="1146"/>
      <c r="J22" s="963"/>
      <c r="K22" s="1144"/>
      <c r="L22" s="975"/>
    </row>
    <row r="23" spans="2:12" ht="18" customHeight="1">
      <c r="B23" s="538"/>
      <c r="C23" s="1147" t="s">
        <v>446</v>
      </c>
      <c r="D23" s="967" t="s">
        <v>457</v>
      </c>
      <c r="E23" s="968"/>
      <c r="F23" s="1148" t="s">
        <v>211</v>
      </c>
      <c r="G23" s="1148" t="s">
        <v>212</v>
      </c>
      <c r="H23" s="542" t="s">
        <v>211</v>
      </c>
      <c r="I23" s="542" t="s">
        <v>212</v>
      </c>
      <c r="J23" s="1142"/>
      <c r="K23" s="968"/>
      <c r="L23" s="978"/>
    </row>
    <row r="24" spans="2:12" ht="54" customHeight="1" thickBot="1">
      <c r="B24" s="1133" t="s">
        <v>450</v>
      </c>
      <c r="C24" s="1176">
        <f>IF(①交付申請書!C21="",0,①交付申請書!C21)</f>
        <v>0</v>
      </c>
      <c r="D24" s="1177">
        <f>IF(D19="","",D19)</f>
        <v>0</v>
      </c>
      <c r="E24" s="1164">
        <f>IF(①交付申請書!D21="",0,①交付申請書!D21)</f>
        <v>0</v>
      </c>
      <c r="F24" s="693">
        <f>IF(C24&lt;D24,D24-C24,0)</f>
        <v>0</v>
      </c>
      <c r="G24" s="693">
        <f>IF(C24&gt;D24,D24-C24,0)</f>
        <v>0</v>
      </c>
      <c r="H24" s="693">
        <f>IF(D24&gt;E24,D24-E24,0)</f>
        <v>0</v>
      </c>
      <c r="I24" s="693">
        <f>IF(D24&lt;E24,D24-E24,0)</f>
        <v>0</v>
      </c>
      <c r="J24" s="1150"/>
      <c r="K24" s="1150"/>
      <c r="L24" s="1151"/>
    </row>
    <row r="25" spans="2:12" ht="21" customHeight="1" thickTop="1" thickBot="1">
      <c r="B25" s="669" t="s">
        <v>216</v>
      </c>
      <c r="C25" s="1178">
        <f t="shared" ref="C25:I25" si="6">SUM(C24:C24)</f>
        <v>0</v>
      </c>
      <c r="D25" s="1179">
        <f t="shared" si="6"/>
        <v>0</v>
      </c>
      <c r="E25" s="1168">
        <f t="shared" si="6"/>
        <v>0</v>
      </c>
      <c r="F25" s="698">
        <f t="shared" si="6"/>
        <v>0</v>
      </c>
      <c r="G25" s="698">
        <f t="shared" si="6"/>
        <v>0</v>
      </c>
      <c r="H25" s="698">
        <f t="shared" si="6"/>
        <v>0</v>
      </c>
      <c r="I25" s="698">
        <f t="shared" si="6"/>
        <v>0</v>
      </c>
      <c r="J25" s="1157"/>
      <c r="K25" s="1157"/>
      <c r="L25" s="1158"/>
    </row>
    <row r="26" spans="2:12" ht="18" customHeight="1" thickBot="1">
      <c r="B26" s="670"/>
      <c r="C26" s="671"/>
      <c r="D26" s="671"/>
      <c r="E26" s="671"/>
      <c r="F26" s="671"/>
      <c r="G26" s="672"/>
      <c r="H26" s="672"/>
    </row>
    <row r="27" spans="2:12" ht="21" customHeight="1" thickBot="1">
      <c r="B27" s="980" t="s">
        <v>459</v>
      </c>
      <c r="C27" s="674"/>
      <c r="D27" s="1180" t="str">
        <f>IF(①交付申請書!D24="日付を入力してください","",①交付申請書!D24)</f>
        <v/>
      </c>
      <c r="E27" s="1181"/>
    </row>
    <row r="28" spans="2:12" ht="21" customHeight="1"/>
  </sheetData>
  <sheetProtection algorithmName="SHA-512" hashValue="ho8tYK+RF5qh7+qVGskZL21LLvKCspzb8/KJ17U5mvZkrvndr3Cc+CFuq+8adv3LXvNjlLkbYEBCc/AVjqR58Q==" saltValue="WbsLCZMSB3m3PuuQI8cIvw==" spinCount="100000" sheet="1" scenarios="1" formatCells="0" formatColumns="0" formatRows="0"/>
  <mergeCells count="29">
    <mergeCell ref="B21:B23"/>
    <mergeCell ref="C21:D22"/>
    <mergeCell ref="E21:E23"/>
    <mergeCell ref="F21:I21"/>
    <mergeCell ref="J21:L23"/>
    <mergeCell ref="F22:G22"/>
    <mergeCell ref="H22:I22"/>
    <mergeCell ref="J24:L24"/>
    <mergeCell ref="J25:L25"/>
    <mergeCell ref="D27:E27"/>
    <mergeCell ref="J19:L19"/>
    <mergeCell ref="J16:L16"/>
    <mergeCell ref="J17:L17"/>
    <mergeCell ref="J18:L18"/>
    <mergeCell ref="B13:B15"/>
    <mergeCell ref="C13:D14"/>
    <mergeCell ref="E13:E15"/>
    <mergeCell ref="J5:J7"/>
    <mergeCell ref="K5:L7"/>
    <mergeCell ref="F13:I13"/>
    <mergeCell ref="J13:L15"/>
    <mergeCell ref="B5:B7"/>
    <mergeCell ref="I5:I7"/>
    <mergeCell ref="C5:H5"/>
    <mergeCell ref="C6:D6"/>
    <mergeCell ref="E6:F6"/>
    <mergeCell ref="G6:H6"/>
    <mergeCell ref="F14:G14"/>
    <mergeCell ref="H14:I14"/>
  </mergeCells>
  <phoneticPr fontId="1"/>
  <conditionalFormatting sqref="L9">
    <cfRule type="containsText" dxfId="6" priority="4" operator="containsText" text="消費税仕入控除額">
      <formula>NOT(ISERROR(SEARCH("消費税仕入控除額",L9)))</formula>
    </cfRule>
  </conditionalFormatting>
  <conditionalFormatting sqref="K9">
    <cfRule type="containsText" dxfId="5" priority="3" operator="containsText" text="消費税仕入控除額">
      <formula>NOT(ISERROR(SEARCH("消費税仕入控除額",K9)))</formula>
    </cfRule>
  </conditionalFormatting>
  <conditionalFormatting sqref="D27:E27">
    <cfRule type="notContainsText" dxfId="4" priority="1" operator="notContains" text="入力">
      <formula>ISERROR(SEARCH("入力",D27))</formula>
    </cfRule>
    <cfRule type="beginsWith" dxfId="3" priority="2" operator="beginsWith" text="入力してください">
      <formula>LEFT(D27,LEN("入力してください"))="入力してください"</formula>
    </cfRule>
  </conditionalFormatting>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30"/>
  <sheetViews>
    <sheetView view="pageBreakPreview" zoomScaleNormal="100" zoomScaleSheetLayoutView="100" workbookViewId="0"/>
  </sheetViews>
  <sheetFormatPr defaultRowHeight="14.25"/>
  <cols>
    <col min="1" max="1" width="1.625" style="22" customWidth="1"/>
    <col min="2" max="2" width="12.625" style="22" customWidth="1"/>
    <col min="3" max="3" width="8.75" style="22" customWidth="1"/>
    <col min="4" max="4" width="5.875" style="22" customWidth="1"/>
    <col min="5" max="5" width="9.875" style="22" customWidth="1"/>
    <col min="6" max="6" width="6" style="22" customWidth="1"/>
    <col min="7" max="8" width="9.875" style="22" customWidth="1"/>
    <col min="9" max="9" width="14.625" style="22" customWidth="1"/>
    <col min="10" max="10" width="18.75" style="22" customWidth="1"/>
    <col min="11" max="12" width="9.875" style="22" customWidth="1"/>
    <col min="13" max="13" width="12.875" style="22" customWidth="1"/>
    <col min="14" max="14" width="3.125" style="22" customWidth="1"/>
    <col min="15" max="15" width="1.625" style="22" customWidth="1"/>
    <col min="16" max="16384" width="9" style="22"/>
  </cols>
  <sheetData>
    <row r="1" spans="2:15" ht="9" customHeight="1"/>
    <row r="2" spans="2:15" ht="23.25" customHeight="1">
      <c r="B2" s="173" t="s">
        <v>4</v>
      </c>
      <c r="C2" s="173"/>
      <c r="D2" s="173"/>
      <c r="E2" s="173"/>
      <c r="F2" s="173"/>
      <c r="G2" s="173"/>
      <c r="H2" s="173"/>
      <c r="I2" s="173"/>
      <c r="J2" s="173"/>
      <c r="K2" s="173"/>
      <c r="L2" s="173"/>
      <c r="M2" s="173"/>
      <c r="N2" s="46"/>
      <c r="O2" s="42"/>
    </row>
    <row r="3" spans="2:15" s="45" customFormat="1" ht="10.5" customHeight="1">
      <c r="B3" s="32"/>
      <c r="C3" s="32"/>
      <c r="D3" s="32"/>
      <c r="E3" s="32"/>
      <c r="F3" s="32"/>
      <c r="G3" s="32"/>
      <c r="O3" s="32"/>
    </row>
    <row r="4" spans="2:15" s="45" customFormat="1" ht="18" customHeight="1">
      <c r="B4" s="70"/>
      <c r="C4" s="47"/>
      <c r="D4" s="48"/>
      <c r="E4" s="48"/>
      <c r="F4" s="48"/>
      <c r="G4" s="48"/>
      <c r="H4" s="48"/>
      <c r="I4" s="48"/>
      <c r="J4" s="48"/>
      <c r="K4" s="171" t="s">
        <v>5</v>
      </c>
      <c r="L4" s="171" t="s">
        <v>6</v>
      </c>
      <c r="M4" s="171" t="s">
        <v>7</v>
      </c>
      <c r="O4" s="32"/>
    </row>
    <row r="5" spans="2:15" s="45" customFormat="1" ht="18" customHeight="1">
      <c r="B5" s="71"/>
      <c r="C5" s="50"/>
      <c r="D5" s="49"/>
      <c r="E5" s="49"/>
      <c r="F5" s="49"/>
      <c r="G5" s="49"/>
      <c r="H5" s="49"/>
      <c r="I5" s="49"/>
      <c r="J5" s="51"/>
      <c r="K5" s="172"/>
      <c r="L5" s="172"/>
      <c r="M5" s="172"/>
      <c r="O5" s="32"/>
    </row>
    <row r="6" spans="2:15" s="45" customFormat="1" ht="19.5" customHeight="1">
      <c r="B6" s="76" t="s">
        <v>460</v>
      </c>
      <c r="C6" s="69" t="s">
        <v>461</v>
      </c>
      <c r="D6" s="77"/>
      <c r="E6" s="77"/>
      <c r="F6" s="77"/>
      <c r="G6" s="57"/>
      <c r="H6" s="57"/>
      <c r="I6" s="98"/>
      <c r="J6" s="57"/>
      <c r="K6" s="58"/>
      <c r="L6" s="58"/>
      <c r="M6" s="58"/>
      <c r="N6" s="32"/>
      <c r="O6" s="32"/>
    </row>
    <row r="7" spans="2:15" s="45" customFormat="1" ht="19.5" customHeight="1">
      <c r="B7" s="72" t="s">
        <v>10</v>
      </c>
      <c r="C7" s="162" t="s">
        <v>39</v>
      </c>
      <c r="D7" s="156"/>
      <c r="E7" s="152" t="s">
        <v>462</v>
      </c>
      <c r="F7" s="82"/>
      <c r="G7" s="82"/>
      <c r="H7" s="48"/>
      <c r="I7" s="48"/>
      <c r="J7" s="48"/>
      <c r="K7" s="70"/>
      <c r="L7" s="70"/>
      <c r="M7" s="70"/>
      <c r="N7" s="32"/>
      <c r="O7" s="32"/>
    </row>
    <row r="8" spans="2:15" s="45" customFormat="1" ht="19.5" customHeight="1">
      <c r="B8" s="73"/>
      <c r="C8" s="128"/>
      <c r="D8" s="157"/>
      <c r="E8" s="120"/>
      <c r="F8" s="112"/>
      <c r="G8" s="112"/>
      <c r="H8" s="49"/>
      <c r="I8" s="49"/>
      <c r="J8" s="51"/>
      <c r="K8" s="71"/>
      <c r="L8" s="71"/>
      <c r="M8" s="71"/>
      <c r="N8" s="32"/>
      <c r="O8" s="32"/>
    </row>
    <row r="9" spans="2:15" s="45" customFormat="1" ht="19.5" customHeight="1">
      <c r="B9" s="73"/>
      <c r="C9" s="162" t="s">
        <v>41</v>
      </c>
      <c r="D9" s="156" t="s">
        <v>463</v>
      </c>
      <c r="E9" s="69" t="s">
        <v>464</v>
      </c>
      <c r="F9" s="77"/>
      <c r="G9" s="77"/>
      <c r="H9" s="49"/>
      <c r="I9" s="49"/>
      <c r="J9" s="49"/>
      <c r="K9" s="58"/>
      <c r="L9" s="58"/>
      <c r="M9" s="58"/>
      <c r="N9" s="32"/>
      <c r="O9" s="32"/>
    </row>
    <row r="10" spans="2:15" s="45" customFormat="1" ht="19.5" customHeight="1">
      <c r="B10" s="73"/>
      <c r="C10" s="128"/>
      <c r="D10" s="157" t="s">
        <v>465</v>
      </c>
      <c r="E10" s="69" t="s">
        <v>466</v>
      </c>
      <c r="F10" s="112"/>
      <c r="G10" s="112"/>
      <c r="H10" s="112"/>
      <c r="I10" s="57"/>
      <c r="J10" s="96"/>
      <c r="K10" s="58"/>
      <c r="L10" s="58"/>
      <c r="M10" s="58"/>
      <c r="N10" s="32"/>
      <c r="O10" s="32"/>
    </row>
    <row r="11" spans="2:15" s="45" customFormat="1" ht="19.5" customHeight="1">
      <c r="B11" s="73"/>
      <c r="C11" s="162" t="s">
        <v>47</v>
      </c>
      <c r="D11" s="156"/>
      <c r="E11" s="152" t="s">
        <v>467</v>
      </c>
      <c r="F11" s="82"/>
      <c r="G11" s="82"/>
      <c r="H11" s="82"/>
      <c r="I11" s="48"/>
      <c r="J11" s="48"/>
      <c r="K11" s="70"/>
      <c r="L11" s="70"/>
      <c r="M11" s="70"/>
      <c r="N11" s="32"/>
      <c r="O11" s="32"/>
    </row>
    <row r="12" spans="2:15" s="45" customFormat="1" ht="19.5" customHeight="1">
      <c r="B12" s="73"/>
      <c r="C12" s="128"/>
      <c r="D12" s="157"/>
      <c r="E12" s="120"/>
      <c r="F12" s="112"/>
      <c r="G12" s="112"/>
      <c r="H12" s="112"/>
      <c r="I12" s="49"/>
      <c r="J12" s="51"/>
      <c r="K12" s="71"/>
      <c r="L12" s="71"/>
      <c r="M12" s="71"/>
      <c r="O12" s="32"/>
    </row>
    <row r="13" spans="2:15" s="45" customFormat="1" ht="19.5" customHeight="1">
      <c r="B13" s="73"/>
      <c r="C13" s="162" t="s">
        <v>468</v>
      </c>
      <c r="D13" s="156"/>
      <c r="E13" s="152" t="s">
        <v>469</v>
      </c>
      <c r="F13" s="82"/>
      <c r="G13" s="82"/>
      <c r="H13" s="82"/>
      <c r="I13" s="48"/>
      <c r="J13" s="48"/>
      <c r="K13" s="70"/>
      <c r="L13" s="70"/>
      <c r="M13" s="70"/>
      <c r="N13" s="32"/>
      <c r="O13" s="32"/>
    </row>
    <row r="14" spans="2:15" s="45" customFormat="1" ht="19.5" customHeight="1">
      <c r="B14" s="73"/>
      <c r="C14" s="128"/>
      <c r="D14" s="157"/>
      <c r="E14" s="120"/>
      <c r="F14" s="112"/>
      <c r="G14" s="112"/>
      <c r="H14" s="112"/>
      <c r="I14" s="49"/>
      <c r="J14" s="49"/>
      <c r="K14" s="71"/>
      <c r="L14" s="71"/>
      <c r="M14" s="71"/>
      <c r="N14" s="32"/>
      <c r="O14" s="32"/>
    </row>
    <row r="15" spans="2:15" s="45" customFormat="1" ht="19.5" customHeight="1">
      <c r="B15" s="73"/>
      <c r="C15" s="1"/>
      <c r="D15" s="158"/>
      <c r="E15" s="86"/>
      <c r="F15" s="1"/>
      <c r="G15" s="1"/>
      <c r="H15" s="1"/>
      <c r="I15" s="57"/>
      <c r="J15" s="57"/>
      <c r="K15" s="58"/>
      <c r="L15" s="58"/>
      <c r="M15" s="58"/>
      <c r="N15" s="32"/>
      <c r="O15" s="32"/>
    </row>
    <row r="16" spans="2:15" s="45" customFormat="1" ht="19.5" customHeight="1">
      <c r="B16" s="71"/>
      <c r="C16" s="60"/>
      <c r="D16" s="67"/>
      <c r="E16" s="62"/>
      <c r="F16" s="59"/>
      <c r="G16" s="57"/>
      <c r="H16" s="57"/>
      <c r="I16" s="57"/>
      <c r="J16" s="57"/>
      <c r="K16" s="58"/>
      <c r="L16" s="58"/>
      <c r="M16" s="58"/>
      <c r="N16" s="32"/>
      <c r="O16" s="32"/>
    </row>
    <row r="17" spans="2:15" s="45" customFormat="1" ht="17.25" customHeight="1">
      <c r="B17" s="32"/>
      <c r="C17" s="32"/>
      <c r="D17" s="64"/>
      <c r="E17" s="32"/>
      <c r="F17" s="32"/>
      <c r="G17" s="32"/>
      <c r="H17" s="32"/>
      <c r="I17" s="32"/>
      <c r="J17" s="32"/>
      <c r="K17" s="32"/>
      <c r="L17" s="32"/>
      <c r="M17" s="32"/>
      <c r="N17" s="32"/>
      <c r="O17" s="32"/>
    </row>
    <row r="18" spans="2:15" s="45" customFormat="1" ht="9.75" customHeight="1">
      <c r="B18" s="32"/>
      <c r="C18" s="32"/>
      <c r="D18" s="32"/>
      <c r="E18" s="32"/>
      <c r="F18" s="32"/>
      <c r="G18" s="32"/>
      <c r="H18" s="32"/>
      <c r="I18" s="32"/>
      <c r="J18" s="32"/>
      <c r="K18" s="32"/>
      <c r="L18" s="32"/>
      <c r="M18" s="32"/>
      <c r="N18" s="32"/>
      <c r="O18" s="32"/>
    </row>
    <row r="19" spans="2:15" s="45" customFormat="1" ht="19.5" customHeight="1">
      <c r="B19" s="17" t="s">
        <v>470</v>
      </c>
      <c r="C19" s="32"/>
      <c r="D19" s="32"/>
      <c r="E19" s="32"/>
      <c r="F19" s="32"/>
      <c r="G19" s="32"/>
      <c r="H19" s="32"/>
      <c r="I19" s="32"/>
      <c r="J19" s="32"/>
      <c r="K19" s="32"/>
      <c r="L19" s="32"/>
      <c r="M19" s="32"/>
      <c r="N19" s="32"/>
      <c r="O19" s="32"/>
    </row>
    <row r="20" spans="2:15" s="45" customFormat="1" ht="19.5" customHeight="1">
      <c r="B20" s="43"/>
      <c r="C20" s="43"/>
      <c r="D20" s="43"/>
      <c r="E20" s="43"/>
      <c r="F20" s="43"/>
      <c r="G20" s="43"/>
      <c r="H20" s="43"/>
      <c r="I20" s="43"/>
      <c r="J20" s="43"/>
      <c r="K20" s="43"/>
      <c r="L20" s="43"/>
      <c r="M20" s="43"/>
      <c r="N20" s="43"/>
      <c r="O20" s="32"/>
    </row>
    <row r="21" spans="2:15" s="45" customFormat="1" ht="19.5" customHeight="1">
      <c r="B21" s="43"/>
      <c r="C21" s="43"/>
      <c r="D21" s="43"/>
      <c r="E21" s="43"/>
      <c r="F21" s="43"/>
      <c r="G21" s="43"/>
      <c r="H21" s="43"/>
      <c r="I21" s="43"/>
      <c r="J21" s="43"/>
      <c r="K21" s="43"/>
      <c r="L21" s="43"/>
      <c r="M21" s="43"/>
      <c r="N21" s="43"/>
      <c r="O21" s="32"/>
    </row>
    <row r="22" spans="2:15" s="45" customFormat="1" ht="19.5" customHeight="1">
      <c r="B22" s="43"/>
      <c r="C22" s="43"/>
      <c r="D22" s="43"/>
      <c r="E22" s="43"/>
      <c r="F22" s="43"/>
      <c r="G22" s="43"/>
      <c r="H22" s="43"/>
      <c r="I22" s="43"/>
      <c r="J22" s="43"/>
      <c r="K22" s="43"/>
      <c r="L22" s="43"/>
      <c r="M22" s="43"/>
      <c r="N22" s="43"/>
      <c r="O22" s="32"/>
    </row>
    <row r="23" spans="2:15" ht="19.5" customHeight="1">
      <c r="B23" s="161"/>
      <c r="C23" s="161"/>
      <c r="D23" s="161"/>
      <c r="E23" s="161"/>
      <c r="F23" s="161"/>
      <c r="G23" s="161"/>
      <c r="H23" s="161"/>
      <c r="I23" s="161"/>
      <c r="J23" s="161"/>
      <c r="K23" s="161"/>
      <c r="L23" s="161"/>
      <c r="M23" s="161"/>
      <c r="N23" s="161"/>
      <c r="O23" s="44"/>
    </row>
    <row r="24" spans="2:15" ht="19.5" customHeight="1">
      <c r="B24" s="161"/>
      <c r="C24" s="161"/>
      <c r="D24" s="161"/>
      <c r="E24" s="161"/>
      <c r="F24" s="161"/>
      <c r="G24" s="161"/>
      <c r="H24" s="161"/>
      <c r="I24" s="161"/>
      <c r="J24" s="161"/>
      <c r="K24" s="161"/>
      <c r="L24" s="161"/>
      <c r="M24" s="161"/>
      <c r="N24" s="161"/>
      <c r="O24" s="44"/>
    </row>
    <row r="25" spans="2:15" ht="19.5" customHeight="1">
      <c r="B25" s="161"/>
      <c r="C25" s="161"/>
      <c r="D25" s="161"/>
      <c r="E25" s="161"/>
      <c r="F25" s="161"/>
      <c r="G25" s="161"/>
      <c r="H25" s="161"/>
      <c r="I25" s="161"/>
      <c r="J25" s="161"/>
      <c r="K25" s="161"/>
      <c r="L25" s="161"/>
      <c r="M25" s="161"/>
      <c r="N25" s="161"/>
      <c r="O25" s="44"/>
    </row>
    <row r="26" spans="2:15" ht="19.5" customHeight="1">
      <c r="B26" s="161"/>
      <c r="C26" s="161"/>
      <c r="D26" s="161"/>
      <c r="E26" s="161"/>
      <c r="F26" s="161"/>
      <c r="G26" s="161"/>
      <c r="H26" s="161"/>
      <c r="I26" s="161"/>
      <c r="J26" s="161"/>
      <c r="K26" s="161"/>
      <c r="L26" s="161"/>
      <c r="M26" s="161"/>
      <c r="N26" s="161"/>
      <c r="O26" s="44"/>
    </row>
    <row r="27" spans="2:15" ht="19.5" customHeight="1">
      <c r="B27" s="161"/>
      <c r="C27" s="161"/>
      <c r="D27" s="161"/>
      <c r="E27" s="161"/>
      <c r="F27" s="161"/>
      <c r="G27" s="161"/>
      <c r="H27" s="161"/>
      <c r="I27" s="44"/>
      <c r="O27" s="44"/>
    </row>
    <row r="28" spans="2:15" ht="18.75" customHeight="1">
      <c r="B28" s="161"/>
      <c r="C28" s="161"/>
      <c r="D28" s="161"/>
      <c r="E28" s="161"/>
      <c r="F28" s="161"/>
      <c r="G28" s="161"/>
      <c r="H28" s="161"/>
      <c r="I28" s="44"/>
    </row>
    <row r="29" spans="2:15" ht="18.75" customHeight="1">
      <c r="B29" s="161"/>
      <c r="C29" s="161"/>
      <c r="D29" s="161"/>
      <c r="E29" s="161"/>
      <c r="F29" s="161"/>
      <c r="G29" s="161"/>
      <c r="H29" s="161"/>
      <c r="I29" s="44"/>
    </row>
    <row r="30" spans="2:15" ht="18.75" customHeight="1"/>
  </sheetData>
  <mergeCells count="4">
    <mergeCell ref="B2:M2"/>
    <mergeCell ref="K4:K5"/>
    <mergeCell ref="L4:L5"/>
    <mergeCell ref="M4:M5"/>
  </mergeCells>
  <phoneticPr fontId="1"/>
  <hyperlinks>
    <hyperlink ref="B19" location="はじめに!A1" display="★目的別使用申請様式チャート図に戻る"/>
    <hyperlink ref="C6" location="様式⑨事業成果!A1" display="Ⅰ.事業成果の報告書"/>
    <hyperlink ref="E7" location="'⑨1.事業内容(Ｋ) '!A1" display="事業内容（輸出重点品目の総合プロデュースマーケティング支援）"/>
    <hyperlink ref="E9" location="'⑨2.目標と成果(Ｋ)'!A1" display="事業の成果目標と成果　（定量目標）"/>
    <hyperlink ref="E10" location="'⑨2.目標と成果(Ｋ)'!A14" display="事業の成果目標と成果　（定性目標）"/>
    <hyperlink ref="E11" location="'⑨3.評価分析(Ｋ)'!A1" display="輸出数量と金額等の分析"/>
    <hyperlink ref="E13" location="'⑨4.活動方針(Ｋ)'!A1" display="次年度以降の活動方針"/>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17" max="13" man="1"/>
  </rowBreaks>
  <colBreaks count="1" manualBreakCount="1">
    <brk id="14" max="53"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2"/>
  <sheetViews>
    <sheetView view="pageBreakPreview" zoomScaleNormal="100" zoomScaleSheetLayoutView="100" workbookViewId="0"/>
  </sheetViews>
  <sheetFormatPr defaultRowHeight="15.75"/>
  <cols>
    <col min="1" max="1" width="1.625" style="820" customWidth="1"/>
    <col min="2" max="2" width="4.875" style="820" customWidth="1"/>
    <col min="3" max="3" width="10.625" style="820" customWidth="1"/>
    <col min="4" max="4" width="10.75" style="820" customWidth="1"/>
    <col min="5" max="5" width="9" style="820" customWidth="1"/>
    <col min="6" max="6" width="6.625" style="820" customWidth="1"/>
    <col min="7" max="7" width="9.375" style="820" customWidth="1"/>
    <col min="8" max="8" width="10.625" style="820" customWidth="1"/>
    <col min="9" max="9" width="16.625" style="820" customWidth="1"/>
    <col min="10" max="10" width="14" style="820" customWidth="1"/>
    <col min="11" max="11" width="12.75" style="820" customWidth="1"/>
    <col min="12" max="13" width="9.875" style="820" customWidth="1"/>
    <col min="14" max="14" width="9" style="820"/>
    <col min="15" max="15" width="1.625" style="820" customWidth="1"/>
    <col min="16" max="16384" width="9" style="820"/>
  </cols>
  <sheetData>
    <row r="1" spans="2:15" ht="9" customHeight="1"/>
    <row r="2" spans="2:15" ht="19.5" customHeight="1">
      <c r="B2" s="1182"/>
      <c r="C2" s="821"/>
      <c r="D2" s="821"/>
      <c r="E2" s="821"/>
      <c r="F2" s="821"/>
      <c r="G2" s="821"/>
      <c r="H2" s="821"/>
      <c r="O2" s="821"/>
    </row>
    <row r="3" spans="2:15" ht="22.5" customHeight="1">
      <c r="L3" s="704" t="s">
        <v>54</v>
      </c>
      <c r="M3" s="704"/>
      <c r="O3" s="821"/>
    </row>
    <row r="4" spans="2:15" ht="22.5" customHeight="1">
      <c r="B4" s="821"/>
      <c r="C4" s="821"/>
      <c r="D4" s="821"/>
      <c r="E4" s="821"/>
      <c r="F4" s="821"/>
      <c r="G4" s="821"/>
      <c r="H4" s="821"/>
      <c r="I4" s="821"/>
      <c r="J4" s="821"/>
      <c r="K4" s="821"/>
      <c r="L4" s="821"/>
      <c r="M4" s="821"/>
      <c r="O4" s="821"/>
    </row>
    <row r="5" spans="2:15" ht="22.5" customHeight="1">
      <c r="B5" s="823" t="s">
        <v>55</v>
      </c>
      <c r="C5" s="821"/>
      <c r="D5" s="821"/>
      <c r="E5" s="821"/>
      <c r="F5" s="821"/>
      <c r="G5" s="821"/>
      <c r="H5" s="821"/>
      <c r="I5" s="821"/>
      <c r="J5" s="821"/>
      <c r="K5" s="821"/>
      <c r="L5" s="821"/>
      <c r="M5" s="821"/>
      <c r="O5" s="821"/>
    </row>
    <row r="6" spans="2:15" ht="22.5" customHeight="1">
      <c r="B6" s="821"/>
      <c r="C6" s="821"/>
      <c r="D6" s="821"/>
      <c r="E6" s="821"/>
      <c r="F6" s="821"/>
      <c r="G6" s="821"/>
      <c r="H6" s="821"/>
      <c r="I6" s="821"/>
      <c r="J6" s="821"/>
      <c r="K6" s="821"/>
      <c r="L6" s="821"/>
      <c r="M6" s="821"/>
      <c r="O6" s="821"/>
    </row>
    <row r="7" spans="2:15" ht="22.5" customHeight="1">
      <c r="B7" s="821"/>
      <c r="C7" s="821"/>
      <c r="D7" s="821"/>
      <c r="E7" s="821"/>
      <c r="F7" s="821"/>
      <c r="G7" s="821"/>
      <c r="H7" s="821"/>
      <c r="I7" s="821"/>
      <c r="J7" s="821"/>
      <c r="K7" s="821"/>
      <c r="L7" s="821"/>
      <c r="M7" s="821"/>
      <c r="O7" s="821"/>
    </row>
    <row r="8" spans="2:15" ht="22.5" customHeight="1">
      <c r="B8" s="821"/>
      <c r="C8" s="821"/>
      <c r="D8" s="821"/>
      <c r="E8" s="821"/>
      <c r="F8" s="821"/>
      <c r="G8" s="821"/>
      <c r="I8" s="1183" t="s">
        <v>56</v>
      </c>
      <c r="J8" s="1186" t="str">
        <f>IF(様式①申請!J8="","",様式①申請!J8)</f>
        <v/>
      </c>
      <c r="K8" s="832"/>
      <c r="L8" s="832"/>
      <c r="M8" s="832"/>
      <c r="N8" s="832"/>
      <c r="O8" s="821"/>
    </row>
    <row r="9" spans="2:15" ht="28.5" customHeight="1">
      <c r="B9" s="821"/>
      <c r="C9" s="821"/>
      <c r="D9" s="821"/>
      <c r="E9" s="821"/>
      <c r="F9" s="821"/>
      <c r="G9" s="821"/>
      <c r="I9" s="824" t="s">
        <v>57</v>
      </c>
      <c r="J9" s="1187" t="str">
        <f>IF(様式①申請!J9="","",様式①申請!J9)</f>
        <v/>
      </c>
      <c r="K9" s="833"/>
      <c r="L9" s="833"/>
      <c r="M9" s="833"/>
      <c r="N9" s="833"/>
      <c r="O9" s="821"/>
    </row>
    <row r="10" spans="2:15" ht="22.5" customHeight="1">
      <c r="O10" s="821"/>
    </row>
    <row r="11" spans="2:15" ht="22.5" customHeight="1">
      <c r="C11" s="821"/>
      <c r="D11" s="821"/>
      <c r="E11" s="821"/>
      <c r="F11" s="821"/>
      <c r="G11" s="821"/>
      <c r="H11" s="821"/>
      <c r="I11" s="821"/>
      <c r="J11" s="821"/>
      <c r="L11" s="821"/>
      <c r="M11" s="821"/>
      <c r="O11" s="821"/>
    </row>
    <row r="12" spans="2:15" ht="22.5" customHeight="1">
      <c r="B12" s="821"/>
      <c r="E12" s="1184" t="s">
        <v>471</v>
      </c>
      <c r="G12" s="821"/>
      <c r="H12" s="821"/>
      <c r="I12" s="821"/>
      <c r="J12" s="821"/>
      <c r="K12" s="1001"/>
      <c r="O12" s="821"/>
    </row>
    <row r="13" spans="2:15" ht="22.5" customHeight="1">
      <c r="B13" s="821"/>
      <c r="C13" s="1185"/>
      <c r="D13" s="1185"/>
      <c r="E13" s="1185"/>
      <c r="F13" s="1185"/>
      <c r="G13" s="1185"/>
      <c r="I13" s="1185"/>
      <c r="J13" s="821"/>
      <c r="L13" s="821"/>
      <c r="M13" s="821"/>
      <c r="O13" s="821"/>
    </row>
    <row r="14" spans="2:15" ht="22.5" customHeight="1">
      <c r="B14" s="821"/>
      <c r="C14" s="821"/>
      <c r="D14" s="821"/>
      <c r="E14" s="821"/>
      <c r="F14" s="821"/>
      <c r="G14" s="821"/>
      <c r="H14" s="821"/>
      <c r="I14" s="821"/>
      <c r="J14" s="821"/>
      <c r="L14" s="821"/>
      <c r="M14" s="821"/>
      <c r="O14" s="821"/>
    </row>
    <row r="15" spans="2:15" ht="22.5" customHeight="1">
      <c r="B15" s="821"/>
      <c r="D15" s="821"/>
      <c r="E15" s="821"/>
      <c r="F15" s="821"/>
      <c r="G15" s="821"/>
      <c r="H15" s="821"/>
      <c r="I15" s="821"/>
      <c r="J15" s="821"/>
      <c r="L15" s="821"/>
      <c r="M15" s="821"/>
      <c r="O15" s="821"/>
    </row>
    <row r="16" spans="2:15" ht="22.5" customHeight="1">
      <c r="B16" s="821"/>
      <c r="C16" s="821"/>
      <c r="D16" s="1185" t="s">
        <v>472</v>
      </c>
      <c r="E16" s="821"/>
      <c r="F16" s="821"/>
      <c r="G16" s="821"/>
      <c r="H16" s="821"/>
      <c r="I16" s="821"/>
      <c r="J16" s="821"/>
      <c r="L16" s="821"/>
      <c r="M16" s="821"/>
      <c r="O16" s="821"/>
    </row>
    <row r="17" spans="2:15" ht="22.5" customHeight="1">
      <c r="B17" s="821"/>
      <c r="C17" s="821"/>
      <c r="D17" s="1185"/>
      <c r="E17" s="821"/>
      <c r="F17" s="821"/>
      <c r="G17" s="821"/>
      <c r="H17" s="821"/>
      <c r="I17" s="821"/>
      <c r="J17" s="821"/>
      <c r="L17" s="821"/>
      <c r="M17" s="821"/>
      <c r="O17" s="821"/>
    </row>
    <row r="18" spans="2:15" ht="22.5" customHeight="1">
      <c r="B18" s="821"/>
      <c r="C18" s="821"/>
      <c r="D18" s="1185"/>
      <c r="E18" s="821"/>
      <c r="F18" s="821"/>
      <c r="G18" s="821"/>
      <c r="H18" s="821"/>
      <c r="I18" s="821"/>
      <c r="J18" s="821"/>
      <c r="L18" s="821"/>
      <c r="M18" s="821"/>
      <c r="O18" s="821"/>
    </row>
    <row r="19" spans="2:15" ht="22.5" customHeight="1">
      <c r="B19" s="821"/>
      <c r="C19" s="821"/>
      <c r="D19" s="1185"/>
      <c r="E19" s="821"/>
      <c r="F19" s="821"/>
      <c r="G19" s="821"/>
      <c r="H19" s="821"/>
      <c r="I19" s="821"/>
      <c r="J19" s="821"/>
      <c r="L19" s="821"/>
      <c r="M19" s="821"/>
      <c r="O19" s="821"/>
    </row>
    <row r="20" spans="2:15" ht="22.5" customHeight="1">
      <c r="B20" s="821"/>
      <c r="C20" s="821"/>
      <c r="D20" s="1185"/>
      <c r="E20" s="821"/>
      <c r="F20" s="821"/>
      <c r="G20" s="821"/>
      <c r="H20" s="821"/>
      <c r="I20" s="821"/>
      <c r="J20" s="821"/>
      <c r="L20" s="821"/>
      <c r="M20" s="821"/>
      <c r="O20" s="821"/>
    </row>
    <row r="21" spans="2:15" ht="22.5" customHeight="1">
      <c r="B21" s="821"/>
      <c r="C21" s="821"/>
      <c r="D21" s="1185"/>
      <c r="E21" s="821"/>
      <c r="F21" s="821"/>
      <c r="G21" s="821"/>
      <c r="H21" s="821"/>
      <c r="I21" s="821"/>
      <c r="J21" s="821"/>
      <c r="L21" s="821"/>
      <c r="M21" s="821"/>
      <c r="O21" s="821"/>
    </row>
    <row r="22" spans="2:15" ht="22.5" customHeight="1">
      <c r="B22" s="821"/>
      <c r="C22" s="821"/>
      <c r="D22" s="1185"/>
      <c r="E22" s="821"/>
      <c r="F22" s="821"/>
      <c r="G22" s="821"/>
      <c r="H22" s="821"/>
      <c r="I22" s="821"/>
      <c r="J22" s="821"/>
      <c r="L22" s="821"/>
      <c r="M22" s="821"/>
      <c r="O22" s="821"/>
    </row>
    <row r="23" spans="2:15" ht="22.5" customHeight="1">
      <c r="B23" s="821"/>
      <c r="C23" s="821"/>
      <c r="E23" s="821"/>
      <c r="F23" s="821"/>
      <c r="G23" s="821"/>
      <c r="H23" s="821"/>
      <c r="I23" s="821"/>
      <c r="J23" s="821"/>
      <c r="K23" s="821"/>
      <c r="L23" s="821"/>
      <c r="M23" s="821"/>
      <c r="O23" s="821"/>
    </row>
    <row r="24" spans="2:15" ht="22.5" customHeight="1">
      <c r="B24" s="821"/>
      <c r="C24" s="821"/>
      <c r="D24" s="821"/>
      <c r="E24" s="821"/>
      <c r="F24" s="821"/>
      <c r="G24" s="821"/>
      <c r="H24" s="821"/>
      <c r="I24" s="821"/>
      <c r="J24" s="821"/>
      <c r="K24" s="821"/>
      <c r="L24" s="821"/>
      <c r="M24" s="821"/>
      <c r="N24" s="821"/>
      <c r="O24" s="821"/>
    </row>
    <row r="25" spans="2:15" ht="11.25" customHeight="1">
      <c r="B25" s="821"/>
      <c r="C25" s="821"/>
      <c r="D25" s="821"/>
      <c r="E25" s="821"/>
      <c r="F25" s="821"/>
      <c r="G25" s="821"/>
      <c r="H25" s="821"/>
      <c r="I25" s="821"/>
      <c r="J25" s="821"/>
      <c r="K25" s="821"/>
      <c r="L25" s="821"/>
      <c r="M25" s="821"/>
      <c r="O25" s="821"/>
    </row>
    <row r="26" spans="2:15" ht="8.25" customHeight="1">
      <c r="B26" s="821"/>
      <c r="C26" s="821"/>
      <c r="D26" s="821"/>
      <c r="E26" s="821"/>
      <c r="F26" s="821"/>
      <c r="G26" s="821"/>
      <c r="H26" s="821"/>
      <c r="I26" s="821"/>
      <c r="J26" s="821"/>
      <c r="K26" s="821"/>
      <c r="L26" s="821"/>
      <c r="M26" s="821"/>
      <c r="O26" s="821"/>
    </row>
    <row r="27" spans="2:15" ht="19.5" customHeight="1">
      <c r="B27" s="821"/>
      <c r="C27" s="821"/>
      <c r="D27" s="821"/>
      <c r="E27" s="821"/>
      <c r="F27" s="821"/>
      <c r="G27" s="821"/>
      <c r="H27" s="821"/>
      <c r="I27" s="821"/>
      <c r="J27" s="821"/>
      <c r="K27" s="821"/>
      <c r="L27" s="821"/>
      <c r="M27" s="821"/>
      <c r="O27" s="821"/>
    </row>
    <row r="28" spans="2:15" ht="19.5" customHeight="1">
      <c r="B28" s="821"/>
      <c r="C28" s="821"/>
      <c r="D28" s="821"/>
      <c r="E28" s="821"/>
      <c r="F28" s="821"/>
      <c r="G28" s="821"/>
      <c r="H28" s="821"/>
      <c r="I28" s="821"/>
      <c r="J28" s="821"/>
      <c r="K28" s="821"/>
      <c r="L28" s="821"/>
      <c r="M28" s="821"/>
      <c r="O28" s="821"/>
    </row>
    <row r="29" spans="2:15" ht="19.5" customHeight="1">
      <c r="C29" s="821"/>
      <c r="D29" s="821"/>
      <c r="E29" s="821"/>
      <c r="F29" s="821"/>
      <c r="G29" s="821"/>
      <c r="H29" s="821"/>
      <c r="I29" s="821"/>
      <c r="J29" s="821"/>
      <c r="K29" s="821"/>
      <c r="L29" s="821"/>
      <c r="M29" s="821"/>
      <c r="O29" s="821"/>
    </row>
    <row r="30" spans="2:15" ht="19.5" customHeight="1">
      <c r="B30" s="821"/>
      <c r="C30" s="821"/>
      <c r="D30" s="821"/>
      <c r="E30" s="821"/>
      <c r="F30" s="821"/>
      <c r="G30" s="821"/>
      <c r="H30" s="821"/>
      <c r="I30" s="821"/>
      <c r="J30" s="821"/>
      <c r="K30" s="821"/>
      <c r="L30" s="821"/>
      <c r="M30" s="821"/>
      <c r="O30" s="821"/>
    </row>
    <row r="31" spans="2:15" ht="19.5" customHeight="1">
      <c r="B31" s="821"/>
      <c r="C31" s="821"/>
      <c r="D31" s="821"/>
      <c r="E31" s="821"/>
      <c r="F31" s="821"/>
      <c r="G31" s="821"/>
      <c r="H31" s="821"/>
      <c r="I31" s="821"/>
      <c r="J31" s="821"/>
      <c r="K31" s="821"/>
      <c r="L31" s="821"/>
      <c r="M31" s="821"/>
      <c r="O31" s="821"/>
    </row>
    <row r="32" spans="2:15" ht="19.5" customHeight="1">
      <c r="B32" s="831"/>
      <c r="C32" s="831"/>
      <c r="D32" s="831"/>
      <c r="E32" s="831"/>
      <c r="F32" s="831"/>
      <c r="G32" s="831"/>
      <c r="H32" s="831"/>
      <c r="I32" s="831"/>
      <c r="J32" s="831"/>
      <c r="K32" s="831"/>
      <c r="L32" s="831"/>
      <c r="M32" s="831"/>
      <c r="O32" s="821"/>
    </row>
    <row r="33" spans="2:15" ht="19.5" customHeight="1">
      <c r="B33" s="831"/>
      <c r="C33" s="831"/>
      <c r="D33" s="831"/>
      <c r="E33" s="831"/>
      <c r="F33" s="831"/>
      <c r="G33" s="831"/>
      <c r="H33" s="831"/>
      <c r="I33" s="831"/>
      <c r="J33" s="831"/>
      <c r="K33" s="831"/>
      <c r="L33" s="831"/>
      <c r="M33" s="831"/>
      <c r="O33" s="821"/>
    </row>
    <row r="34" spans="2:15" ht="19.5" customHeight="1">
      <c r="B34" s="831"/>
      <c r="C34" s="831"/>
      <c r="D34" s="831"/>
      <c r="E34" s="831"/>
      <c r="F34" s="831"/>
      <c r="G34" s="831"/>
      <c r="H34" s="831"/>
      <c r="I34" s="831"/>
      <c r="J34" s="831"/>
      <c r="K34" s="831"/>
      <c r="L34" s="831"/>
      <c r="M34" s="831"/>
      <c r="O34" s="821"/>
    </row>
    <row r="35" spans="2:15" ht="19.5" customHeight="1">
      <c r="B35" s="831"/>
      <c r="C35" s="831"/>
      <c r="D35" s="831"/>
      <c r="E35" s="831"/>
      <c r="F35" s="831"/>
      <c r="G35" s="831"/>
      <c r="H35" s="831"/>
      <c r="I35" s="831"/>
      <c r="J35" s="831"/>
      <c r="K35" s="831"/>
      <c r="L35" s="831"/>
      <c r="M35" s="831"/>
      <c r="O35" s="821"/>
    </row>
    <row r="36" spans="2:15" ht="19.5" customHeight="1">
      <c r="B36" s="831"/>
      <c r="C36" s="831"/>
      <c r="D36" s="831"/>
      <c r="E36" s="831"/>
      <c r="F36" s="831"/>
      <c r="G36" s="831"/>
      <c r="H36" s="831"/>
      <c r="I36" s="831"/>
      <c r="J36" s="831"/>
      <c r="K36" s="831"/>
      <c r="L36" s="831"/>
      <c r="M36" s="831"/>
      <c r="O36" s="821"/>
    </row>
    <row r="37" spans="2:15" ht="19.5" customHeight="1">
      <c r="B37" s="831"/>
      <c r="C37" s="831"/>
      <c r="D37" s="831"/>
      <c r="E37" s="831"/>
      <c r="F37" s="831"/>
      <c r="G37" s="831"/>
      <c r="H37" s="831"/>
      <c r="I37" s="831"/>
      <c r="J37" s="831"/>
      <c r="K37" s="831"/>
      <c r="L37" s="831"/>
      <c r="M37" s="831"/>
      <c r="O37" s="821"/>
    </row>
    <row r="38" spans="2:15" ht="19.5" customHeight="1">
      <c r="B38" s="831"/>
      <c r="C38" s="831"/>
      <c r="D38" s="831"/>
      <c r="E38" s="831"/>
      <c r="F38" s="831"/>
      <c r="G38" s="831"/>
      <c r="H38" s="831"/>
      <c r="I38" s="831"/>
      <c r="J38" s="831"/>
      <c r="K38" s="831"/>
      <c r="L38" s="831"/>
      <c r="M38" s="831"/>
      <c r="O38" s="821"/>
    </row>
    <row r="39" spans="2:15" ht="19.5" customHeight="1">
      <c r="B39" s="831"/>
      <c r="C39" s="831"/>
      <c r="D39" s="831"/>
      <c r="E39" s="831"/>
      <c r="F39" s="831"/>
      <c r="G39" s="831"/>
      <c r="H39" s="831"/>
      <c r="I39" s="831"/>
      <c r="J39" s="821"/>
      <c r="O39" s="821"/>
    </row>
    <row r="40" spans="2:15" ht="18.75" customHeight="1">
      <c r="B40" s="831"/>
      <c r="C40" s="831"/>
      <c r="D40" s="831"/>
      <c r="E40" s="831"/>
      <c r="F40" s="831"/>
      <c r="G40" s="831"/>
      <c r="H40" s="831"/>
      <c r="I40" s="831"/>
      <c r="J40" s="821"/>
    </row>
    <row r="41" spans="2:15" ht="18.75" customHeight="1">
      <c r="B41" s="831"/>
      <c r="C41" s="831"/>
      <c r="D41" s="831"/>
      <c r="E41" s="831"/>
      <c r="F41" s="831"/>
      <c r="G41" s="831"/>
      <c r="H41" s="831"/>
      <c r="I41" s="831"/>
      <c r="J41" s="821"/>
    </row>
    <row r="42" spans="2:15" ht="18.75" customHeight="1"/>
  </sheetData>
  <sheetProtection algorithmName="SHA-512" hashValue="OPRk1FQqoUXMgFltF26EYEIDo2WU/GLPrH1aSbkSk/0lYdYFzN6quPdaA5We+wsi05Q+IDgajWO9sHyzLxNxeA==" saltValue="ArRGjrsMXVH2at3j4QFqQw==" spinCount="100000" sheet="1" scenarios="1" formatCells="0" formatColumns="0" formatRows="0"/>
  <mergeCells count="3">
    <mergeCell ref="L3:M3"/>
    <mergeCell ref="J8:N8"/>
    <mergeCell ref="J9:N9"/>
  </mergeCells>
  <phoneticPr fontId="1"/>
  <conditionalFormatting sqref="L3:M3">
    <cfRule type="containsText" dxfId="2" priority="3" operator="containsText" text="日付を入力してください">
      <formula>NOT(ISERROR(SEARCH("日付を入力してください",L3)))</formula>
    </cfRule>
  </conditionalFormatting>
  <dataValidations xWindow="480" yWindow="590"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3"/>
  <sheetViews>
    <sheetView view="pageBreakPreview" zoomScaleNormal="100" zoomScaleSheetLayoutView="100" workbookViewId="0"/>
  </sheetViews>
  <sheetFormatPr defaultColWidth="9" defaultRowHeight="14.25"/>
  <cols>
    <col min="1" max="1" width="1.625" style="203" customWidth="1"/>
    <col min="2" max="2" width="6.875" style="203" customWidth="1"/>
    <col min="3" max="3" width="56.125" style="203" customWidth="1"/>
    <col min="4" max="4" width="21.875" style="203" customWidth="1"/>
    <col min="5" max="8" width="11.125" style="344" customWidth="1"/>
    <col min="9" max="9" width="18.75" style="344" customWidth="1"/>
    <col min="10" max="10" width="1.625" style="203" customWidth="1"/>
    <col min="11" max="16384" width="9" style="203"/>
  </cols>
  <sheetData>
    <row r="1" spans="1:14" ht="8.25" customHeight="1">
      <c r="C1" s="339"/>
      <c r="D1" s="339"/>
    </row>
    <row r="2" spans="1:14" ht="16.5" customHeight="1" thickBot="1">
      <c r="B2" s="345" t="s">
        <v>473</v>
      </c>
      <c r="D2" s="773"/>
      <c r="J2" s="773"/>
      <c r="M2" s="773"/>
      <c r="N2" s="246"/>
    </row>
    <row r="3" spans="1:14" ht="31.5" customHeight="1">
      <c r="A3" s="203" t="s">
        <v>323</v>
      </c>
      <c r="B3" s="392" t="s">
        <v>113</v>
      </c>
      <c r="C3" s="535" t="s">
        <v>324</v>
      </c>
      <c r="D3" s="535"/>
      <c r="E3" s="834" t="s">
        <v>474</v>
      </c>
      <c r="F3" s="834"/>
      <c r="G3" s="834"/>
      <c r="H3" s="834"/>
      <c r="I3" s="836"/>
    </row>
    <row r="4" spans="1:14" ht="35.25" customHeight="1">
      <c r="B4" s="1188"/>
      <c r="C4" s="1189" t="s">
        <v>475</v>
      </c>
      <c r="D4" s="1190" t="s">
        <v>142</v>
      </c>
      <c r="E4" s="838"/>
      <c r="F4" s="838"/>
      <c r="G4" s="838"/>
      <c r="H4" s="838"/>
      <c r="I4" s="841"/>
    </row>
    <row r="5" spans="1:14" ht="93" customHeight="1">
      <c r="B5" s="1197" t="str">
        <f>IF(D5="","",1)</f>
        <v/>
      </c>
      <c r="C5" s="1191"/>
      <c r="D5" s="1198" t="str">
        <f>IF('⑥6.成果実績(Ｋ) '!C9="","",'⑥6.成果実績(Ｋ) '!C9)</f>
        <v/>
      </c>
      <c r="E5" s="1192"/>
      <c r="F5" s="1192"/>
      <c r="G5" s="1192"/>
      <c r="H5" s="1192"/>
      <c r="I5" s="1193"/>
    </row>
    <row r="6" spans="1:14" ht="93" customHeight="1">
      <c r="B6" s="1197" t="str">
        <f>IF(D6="","",B5+1)</f>
        <v/>
      </c>
      <c r="C6" s="1191"/>
      <c r="D6" s="1198" t="str">
        <f>IF('⑥6.成果実績(Ｋ) '!C11="","",'⑥6.成果実績(Ｋ) '!C11)</f>
        <v/>
      </c>
      <c r="E6" s="1192"/>
      <c r="F6" s="1192"/>
      <c r="G6" s="1192"/>
      <c r="H6" s="1192"/>
      <c r="I6" s="1193"/>
    </row>
    <row r="7" spans="1:14" ht="93" customHeight="1">
      <c r="B7" s="1197" t="str">
        <f>IF(D7="","",B6+1)</f>
        <v/>
      </c>
      <c r="C7" s="1191"/>
      <c r="D7" s="1198" t="str">
        <f>IF('⑥6.成果実績(Ｋ) '!C13="","",'⑥6.成果実績(Ｋ) '!C13)</f>
        <v/>
      </c>
      <c r="E7" s="1192"/>
      <c r="F7" s="1192"/>
      <c r="G7" s="1192"/>
      <c r="H7" s="1192"/>
      <c r="I7" s="1193"/>
    </row>
    <row r="8" spans="1:14" ht="93" customHeight="1" thickBot="1">
      <c r="B8" s="1200" t="str">
        <f>IF(D8="","",B7+1)</f>
        <v/>
      </c>
      <c r="C8" s="1194"/>
      <c r="D8" s="1199" t="str">
        <f>IF('⑥6.成果実績(Ｋ) '!C15="","",'⑥6.成果実績(Ｋ) '!C15)</f>
        <v/>
      </c>
      <c r="E8" s="1195"/>
      <c r="F8" s="1195"/>
      <c r="G8" s="1195"/>
      <c r="H8" s="1195"/>
      <c r="I8" s="1196"/>
    </row>
    <row r="9" spans="1:14" s="415" customFormat="1" ht="17.25" customHeight="1">
      <c r="B9" s="468"/>
      <c r="C9" s="385"/>
      <c r="E9" s="344"/>
      <c r="F9" s="344"/>
      <c r="G9" s="344"/>
      <c r="H9" s="344"/>
      <c r="I9" s="344"/>
    </row>
    <row r="10" spans="1:14" s="415" customFormat="1" ht="17.25" customHeight="1">
      <c r="B10" s="468"/>
      <c r="C10" s="385"/>
      <c r="E10" s="344"/>
      <c r="F10" s="344"/>
      <c r="G10" s="344"/>
      <c r="H10" s="344"/>
      <c r="I10" s="344"/>
    </row>
    <row r="11" spans="1:14" s="415" customFormat="1" ht="17.25" customHeight="1">
      <c r="B11" s="468"/>
      <c r="C11" s="385"/>
      <c r="E11" s="344"/>
      <c r="F11" s="344"/>
      <c r="G11" s="344"/>
      <c r="H11" s="344"/>
      <c r="I11" s="344"/>
    </row>
    <row r="12" spans="1:14" s="415" customFormat="1" ht="17.25" customHeight="1">
      <c r="B12" s="468"/>
      <c r="C12" s="385"/>
      <c r="E12" s="344"/>
      <c r="F12" s="344"/>
      <c r="G12" s="344"/>
      <c r="H12" s="344"/>
      <c r="I12" s="344"/>
    </row>
    <row r="13" spans="1:14">
      <c r="B13" s="384"/>
      <c r="C13" s="403"/>
    </row>
  </sheetData>
  <sheetProtection algorithmName="SHA-512" hashValue="ED+q/GZG7ls0l8zQUe5saLvcui3MA5qgexwkzgWbEHPqLLeNn8my7ZCbLKQoG01mDXJxV3gO8BqakPRJnDeGDQ==" saltValue="lcuLFSC7P8uYsawIbzbwHA==" spinCount="100000" sheet="1" scenarios="1" formatCells="0" formatColumns="0" formatRows="0"/>
  <mergeCells count="7">
    <mergeCell ref="B3:B4"/>
    <mergeCell ref="C3:D3"/>
    <mergeCell ref="E7:I7"/>
    <mergeCell ref="E8:I8"/>
    <mergeCell ref="E3:I4"/>
    <mergeCell ref="E5:I5"/>
    <mergeCell ref="E6:I6"/>
  </mergeCells>
  <phoneticPr fontId="1"/>
  <pageMargins left="0.59055118110236227" right="0.39370078740157483" top="0.74803149606299213" bottom="0.31496062992125984" header="0.31496062992125984" footer="0.15748031496062992"/>
  <pageSetup paperSize="9" scale="83" fitToHeight="0" orientation="landscape" r:id="rId1"/>
  <headerFooter>
    <oddHeader>&amp;L様式９（関係書類1）</oddHeader>
    <oddFooter xml:space="preserve">&amp;C&amp;"ＭＳ Ｐゴシック,標準"&amp;10&amp;P / &amp;N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22"/>
  <sheetViews>
    <sheetView view="pageBreakPreview" zoomScaleNormal="100" zoomScaleSheetLayoutView="100" workbookViewId="0"/>
  </sheetViews>
  <sheetFormatPr defaultColWidth="9" defaultRowHeight="14.25"/>
  <cols>
    <col min="1" max="1" width="1.625" style="203" customWidth="1"/>
    <col min="2" max="2" width="6.875" style="203" customWidth="1"/>
    <col min="3" max="3" width="26.875" style="203" customWidth="1"/>
    <col min="4" max="4" width="14.625" style="203" customWidth="1"/>
    <col min="5" max="11" width="12.25" style="203" customWidth="1"/>
    <col min="12" max="16" width="12.125" style="203" customWidth="1"/>
    <col min="17" max="16384" width="9" style="203"/>
  </cols>
  <sheetData>
    <row r="1" spans="1:16" ht="8.25" customHeight="1">
      <c r="C1" s="339"/>
      <c r="D1" s="339"/>
      <c r="E1" s="339"/>
      <c r="F1" s="339"/>
      <c r="G1" s="339"/>
      <c r="H1" s="339"/>
      <c r="I1" s="339"/>
      <c r="J1" s="339"/>
    </row>
    <row r="2" spans="1:16" ht="16.5" customHeight="1" thickBot="1">
      <c r="B2" s="345" t="s">
        <v>476</v>
      </c>
      <c r="D2" s="773"/>
      <c r="E2" s="773"/>
      <c r="F2" s="246"/>
      <c r="G2" s="246"/>
      <c r="H2" s="773"/>
      <c r="I2" s="1201"/>
      <c r="J2" s="415"/>
      <c r="K2" s="715" t="s">
        <v>477</v>
      </c>
      <c r="N2" s="773"/>
      <c r="O2" s="246"/>
    </row>
    <row r="3" spans="1:16" ht="24" customHeight="1">
      <c r="A3" s="203" t="s">
        <v>323</v>
      </c>
      <c r="B3" s="864" t="s">
        <v>113</v>
      </c>
      <c r="C3" s="1042" t="s">
        <v>324</v>
      </c>
      <c r="D3" s="1043"/>
      <c r="E3" s="1043"/>
      <c r="F3" s="534"/>
      <c r="G3" s="972" t="s">
        <v>326</v>
      </c>
      <c r="H3" s="1202" t="s">
        <v>478</v>
      </c>
      <c r="I3" s="1203"/>
      <c r="J3" s="1204" t="s">
        <v>479</v>
      </c>
      <c r="K3" s="1205"/>
      <c r="L3" s="1204" t="s">
        <v>480</v>
      </c>
      <c r="M3" s="1205"/>
    </row>
    <row r="4" spans="1:16" ht="40.5" customHeight="1" thickBot="1">
      <c r="B4" s="872"/>
      <c r="C4" s="1206" t="s">
        <v>475</v>
      </c>
      <c r="D4" s="1207"/>
      <c r="E4" s="1208"/>
      <c r="F4" s="1209" t="s">
        <v>142</v>
      </c>
      <c r="G4" s="1210"/>
      <c r="H4" s="1211" t="s">
        <v>481</v>
      </c>
      <c r="I4" s="1212" t="s">
        <v>482</v>
      </c>
      <c r="J4" s="1211" t="s">
        <v>481</v>
      </c>
      <c r="K4" s="1212" t="s">
        <v>482</v>
      </c>
      <c r="L4" s="1211" t="s">
        <v>481</v>
      </c>
      <c r="M4" s="1212" t="s">
        <v>482</v>
      </c>
    </row>
    <row r="5" spans="1:16" ht="40.5" customHeight="1" thickBot="1">
      <c r="B5" s="1213"/>
      <c r="C5" s="1214" t="s">
        <v>483</v>
      </c>
      <c r="D5" s="1215"/>
      <c r="E5" s="1215"/>
      <c r="F5" s="1216"/>
      <c r="G5" s="1255" t="str">
        <f t="shared" ref="G5:M5" si="0">IF(SUM(G6:G9)=0,"",SUM(G6:G9))</f>
        <v/>
      </c>
      <c r="H5" s="1256" t="str">
        <f t="shared" si="0"/>
        <v/>
      </c>
      <c r="I5" s="1257" t="str">
        <f t="shared" si="0"/>
        <v/>
      </c>
      <c r="J5" s="1258" t="str">
        <f t="shared" si="0"/>
        <v/>
      </c>
      <c r="K5" s="1259" t="str">
        <f t="shared" si="0"/>
        <v/>
      </c>
      <c r="L5" s="1258" t="str">
        <f t="shared" si="0"/>
        <v/>
      </c>
      <c r="M5" s="1259" t="str">
        <f t="shared" si="0"/>
        <v/>
      </c>
    </row>
    <row r="6" spans="1:16" ht="40.5" customHeight="1" thickTop="1">
      <c r="B6" s="1274" t="str">
        <f>IF('⑨1.事業内容(Ｋ) '!B5="","",'⑨1.事業内容(Ｋ) '!B5)</f>
        <v/>
      </c>
      <c r="C6" s="1217"/>
      <c r="D6" s="1218"/>
      <c r="E6" s="1219"/>
      <c r="F6" s="1260" t="str">
        <f>IF('⑥6.成果実績(Ｋ) '!C9=0,"",'⑥6.成果実績(Ｋ) '!C9)</f>
        <v/>
      </c>
      <c r="G6" s="1261" t="str">
        <f>IF('⑥6.成果実績(Ｋ) '!E9=0,"",'⑥6.成果実績(Ｋ) '!E9)</f>
        <v/>
      </c>
      <c r="H6" s="1262" t="str">
        <f>IF('⑦2.成果目標変更(Ｋ)'!D8="変更",'⑦2.成果目標変更(Ｋ)'!F8,IF('⑦2.成果目標変更(Ｋ)'!D8="中止",0,'⑦2.成果目標変更(Ｋ)'!F7))</f>
        <v/>
      </c>
      <c r="I6" s="1263" t="str">
        <f>IF('⑥6.成果実績(Ｋ) '!F9=0,"",'⑥6.成果実績(Ｋ) '!F9)</f>
        <v/>
      </c>
      <c r="J6" s="1264" t="str">
        <f>IF('⑥6.成果実績(Ｋ) '!G9=0,"",'⑥6.成果実績(Ｋ) '!G9)</f>
        <v/>
      </c>
      <c r="K6" s="1220"/>
      <c r="L6" s="1264" t="str">
        <f>IF('⑥6.成果実績(Ｋ) '!H9=0,"",'⑥6.成果実績(Ｋ) '!H9)</f>
        <v/>
      </c>
      <c r="M6" s="1220"/>
    </row>
    <row r="7" spans="1:16" ht="40.5" customHeight="1">
      <c r="B7" s="1274" t="str">
        <f>IF('⑨1.事業内容(Ｋ) '!B6="","",'⑨1.事業内容(Ｋ) '!B6)</f>
        <v/>
      </c>
      <c r="C7" s="1221"/>
      <c r="D7" s="1222"/>
      <c r="E7" s="1223"/>
      <c r="F7" s="1265" t="str">
        <f>IF('⑥6.成果実績(Ｋ) '!C11=0,"",'⑥6.成果実績(Ｋ) '!C11)</f>
        <v/>
      </c>
      <c r="G7" s="1173" t="str">
        <f>IF('⑥6.成果実績(Ｋ) '!E11=0,"",'⑥6.成果実績(Ｋ) '!E11)</f>
        <v/>
      </c>
      <c r="H7" s="1266" t="str">
        <f>IF('⑦2.成果目標変更(Ｋ)'!D10="変更",'⑦2.成果目標変更(Ｋ)'!F10,IF('⑦2.成果目標変更(Ｋ)'!D10="中止",0,'⑦2.成果目標変更(Ｋ)'!F9))</f>
        <v/>
      </c>
      <c r="I7" s="1267" t="str">
        <f>IF('⑥6.成果実績(Ｋ) '!F11=0,"",'⑥6.成果実績(Ｋ) '!F11)</f>
        <v/>
      </c>
      <c r="J7" s="1268" t="str">
        <f>IF('⑥6.成果実績(Ｋ) '!G11=0,"",'⑥6.成果実績(Ｋ) '!G11)</f>
        <v/>
      </c>
      <c r="K7" s="1224"/>
      <c r="L7" s="1268" t="str">
        <f>IF('⑥6.成果実績(Ｋ) '!H11=0,"",'⑥6.成果実績(Ｋ) '!H11)</f>
        <v/>
      </c>
      <c r="M7" s="1224"/>
    </row>
    <row r="8" spans="1:16" ht="40.5" customHeight="1">
      <c r="B8" s="1274" t="str">
        <f>IF('⑨1.事業内容(Ｋ) '!B7="","",'⑨1.事業内容(Ｋ) '!B7)</f>
        <v/>
      </c>
      <c r="C8" s="1221"/>
      <c r="D8" s="1222"/>
      <c r="E8" s="1223"/>
      <c r="F8" s="1265" t="str">
        <f>IF('⑥6.成果実績(Ｋ) '!C13=0,"",'⑥6.成果実績(Ｋ) '!C13)</f>
        <v/>
      </c>
      <c r="G8" s="1173" t="str">
        <f>IF('⑥6.成果実績(Ｋ) '!E13=0,"",'⑥6.成果実績(Ｋ) '!E13)</f>
        <v/>
      </c>
      <c r="H8" s="1266" t="str">
        <f>IF('⑦2.成果目標変更(Ｋ)'!D12="変更",'⑦2.成果目標変更(Ｋ)'!F12,IF('⑦2.成果目標変更(Ｋ)'!D12="中止",0,'⑦2.成果目標変更(Ｋ)'!F11))</f>
        <v/>
      </c>
      <c r="I8" s="1267" t="str">
        <f>IF('⑥6.成果実績(Ｋ) '!F13=0,"",'⑥6.成果実績(Ｋ) '!F13)</f>
        <v/>
      </c>
      <c r="J8" s="1268" t="str">
        <f>IF('⑥6.成果実績(Ｋ) '!G13=0,"",'⑥6.成果実績(Ｋ) '!G13)</f>
        <v/>
      </c>
      <c r="K8" s="1224"/>
      <c r="L8" s="1268" t="str">
        <f>IF('⑥6.成果実績(Ｋ) '!H13=0,"",'⑥6.成果実績(Ｋ) '!H13)</f>
        <v/>
      </c>
      <c r="M8" s="1224"/>
    </row>
    <row r="9" spans="1:16" ht="40.5" customHeight="1" thickBot="1">
      <c r="B9" s="1200" t="str">
        <f>IF('⑨1.事業内容(Ｋ) '!B8="","",'⑨1.事業内容(Ｋ) '!B8)</f>
        <v/>
      </c>
      <c r="C9" s="1225"/>
      <c r="D9" s="1226"/>
      <c r="E9" s="1227"/>
      <c r="F9" s="1269" t="str">
        <f>IF('⑥6.成果実績(Ｋ) '!C15=0,"",'⑥6.成果実績(Ｋ) '!C15)</f>
        <v/>
      </c>
      <c r="G9" s="1270" t="str">
        <f>IF('⑥6.成果実績(Ｋ) '!E15=0,"",'⑥6.成果実績(Ｋ) '!E15)</f>
        <v/>
      </c>
      <c r="H9" s="1271" t="str">
        <f>IF('⑦2.成果目標変更(Ｋ)'!D14="変更",'⑦2.成果目標変更(Ｋ)'!F14,IF('⑦2.成果目標変更(Ｋ)'!D14="中止",0,'⑦2.成果目標変更(Ｋ)'!F13))</f>
        <v/>
      </c>
      <c r="I9" s="1272" t="str">
        <f>IF('⑥6.成果実績(Ｋ) '!F15=0,"",'⑥6.成果実績(Ｋ) '!F15)</f>
        <v/>
      </c>
      <c r="J9" s="1273" t="str">
        <f>IF('⑥6.成果実績(Ｋ) '!G15=0,"",'⑥6.成果実績(Ｋ) '!G15)</f>
        <v/>
      </c>
      <c r="K9" s="1228"/>
      <c r="L9" s="1273" t="str">
        <f>IF('⑥6.成果実績(Ｋ) '!H15=0,"",'⑥6.成果実績(Ｋ) '!H15)</f>
        <v/>
      </c>
      <c r="M9" s="1228"/>
    </row>
    <row r="10" spans="1:16" ht="8.25" customHeight="1">
      <c r="B10" s="384"/>
      <c r="C10" s="1229"/>
    </row>
    <row r="11" spans="1:16" ht="15" thickBot="1">
      <c r="B11" s="345" t="s">
        <v>484</v>
      </c>
    </row>
    <row r="12" spans="1:16" ht="23.25" customHeight="1">
      <c r="B12" s="864" t="s">
        <v>113</v>
      </c>
      <c r="C12" s="1230" t="s">
        <v>333</v>
      </c>
      <c r="D12" s="1231" t="s">
        <v>337</v>
      </c>
      <c r="E12" s="1202" t="s">
        <v>478</v>
      </c>
      <c r="F12" s="1232"/>
      <c r="G12" s="1232"/>
      <c r="H12" s="1232"/>
      <c r="I12" s="1202" t="s">
        <v>479</v>
      </c>
      <c r="J12" s="1232"/>
      <c r="K12" s="1232"/>
      <c r="L12" s="1203"/>
      <c r="M12" s="1232" t="s">
        <v>480</v>
      </c>
      <c r="N12" s="1232"/>
      <c r="O12" s="1232"/>
      <c r="P12" s="1203"/>
    </row>
    <row r="13" spans="1:16" ht="23.25" customHeight="1" thickBot="1">
      <c r="B13" s="872"/>
      <c r="C13" s="1046"/>
      <c r="D13" s="1233"/>
      <c r="E13" s="1234" t="s">
        <v>485</v>
      </c>
      <c r="F13" s="436"/>
      <c r="G13" s="1206" t="s">
        <v>486</v>
      </c>
      <c r="H13" s="1207"/>
      <c r="I13" s="1234" t="s">
        <v>485</v>
      </c>
      <c r="J13" s="436"/>
      <c r="K13" s="1206" t="s">
        <v>486</v>
      </c>
      <c r="L13" s="1235"/>
      <c r="M13" s="1236" t="s">
        <v>485</v>
      </c>
      <c r="N13" s="436"/>
      <c r="O13" s="1206" t="s">
        <v>486</v>
      </c>
      <c r="P13" s="1235"/>
    </row>
    <row r="14" spans="1:16" ht="95.25" customHeight="1">
      <c r="B14" s="1275" t="str">
        <f>IF(B6="","",B6)</f>
        <v/>
      </c>
      <c r="C14" s="1276" t="str">
        <f>IF(F6="","",F6)</f>
        <v/>
      </c>
      <c r="D14" s="1277" t="str">
        <f>IF('⑥6.成果実績(Ｋ) '!D26="","",'⑥6.成果実績(Ｋ) '!D26)</f>
        <v/>
      </c>
      <c r="E14" s="1237"/>
      <c r="F14" s="1238"/>
      <c r="G14" s="1238"/>
      <c r="H14" s="1239"/>
      <c r="I14" s="1237"/>
      <c r="J14" s="1238"/>
      <c r="K14" s="1240"/>
      <c r="L14" s="1241"/>
      <c r="M14" s="1242"/>
      <c r="N14" s="1238"/>
      <c r="O14" s="1240"/>
      <c r="P14" s="1241"/>
    </row>
    <row r="15" spans="1:16" ht="95.25" customHeight="1">
      <c r="B15" s="525" t="str">
        <f t="shared" ref="B15:B17" si="1">IF(B7="","",B7)</f>
        <v/>
      </c>
      <c r="C15" s="1278" t="str">
        <f>IF(F7="","",F7)</f>
        <v/>
      </c>
      <c r="D15" s="1279" t="str">
        <f>IF('⑥6.成果実績(Ｋ) '!D27="","",'⑥6.成果実績(Ｋ) '!D27)</f>
        <v/>
      </c>
      <c r="E15" s="1243"/>
      <c r="F15" s="1244"/>
      <c r="G15" s="1244"/>
      <c r="H15" s="1245"/>
      <c r="I15" s="1243"/>
      <c r="J15" s="1244"/>
      <c r="K15" s="1246"/>
      <c r="L15" s="1247"/>
      <c r="M15" s="1248"/>
      <c r="N15" s="1244"/>
      <c r="O15" s="1246"/>
      <c r="P15" s="1247"/>
    </row>
    <row r="16" spans="1:16" ht="95.25" customHeight="1">
      <c r="B16" s="525" t="str">
        <f t="shared" si="1"/>
        <v/>
      </c>
      <c r="C16" s="1278" t="str">
        <f>IF(F8="","",F8)</f>
        <v/>
      </c>
      <c r="D16" s="1279" t="str">
        <f>IF('⑥6.成果実績(Ｋ) '!D28="","",'⑥6.成果実績(Ｋ) '!D28)</f>
        <v/>
      </c>
      <c r="E16" s="1243"/>
      <c r="F16" s="1244"/>
      <c r="G16" s="1244"/>
      <c r="H16" s="1245"/>
      <c r="I16" s="1243"/>
      <c r="J16" s="1244"/>
      <c r="K16" s="1246"/>
      <c r="L16" s="1247"/>
      <c r="M16" s="1248"/>
      <c r="N16" s="1244"/>
      <c r="O16" s="1246"/>
      <c r="P16" s="1247"/>
    </row>
    <row r="17" spans="2:16" ht="95.25" customHeight="1" thickBot="1">
      <c r="B17" s="527" t="str">
        <f t="shared" si="1"/>
        <v/>
      </c>
      <c r="C17" s="1280" t="str">
        <f>IF(F9="","",F9)</f>
        <v/>
      </c>
      <c r="D17" s="1281" t="str">
        <f>IF('⑥6.成果実績(Ｋ) '!D29="","",'⑥6.成果実績(Ｋ) '!D29)</f>
        <v/>
      </c>
      <c r="E17" s="1249"/>
      <c r="F17" s="1250"/>
      <c r="G17" s="1250"/>
      <c r="H17" s="1251"/>
      <c r="I17" s="1249"/>
      <c r="J17" s="1250"/>
      <c r="K17" s="1252"/>
      <c r="L17" s="1253"/>
      <c r="M17" s="1254"/>
      <c r="N17" s="1250"/>
      <c r="O17" s="1252"/>
      <c r="P17" s="1253"/>
    </row>
    <row r="18" spans="2:16" s="415" customFormat="1" ht="15.75" customHeight="1">
      <c r="B18" s="468" t="s">
        <v>145</v>
      </c>
      <c r="C18" s="469" t="s">
        <v>487</v>
      </c>
    </row>
    <row r="19" spans="2:16" s="415" customFormat="1" ht="15.75" customHeight="1">
      <c r="B19" s="468" t="s">
        <v>147</v>
      </c>
      <c r="C19" s="469" t="s">
        <v>488</v>
      </c>
    </row>
    <row r="20" spans="2:16" s="415" customFormat="1" ht="15.75" customHeight="1">
      <c r="B20" s="468" t="s">
        <v>149</v>
      </c>
      <c r="C20" s="469" t="s">
        <v>489</v>
      </c>
    </row>
    <row r="21" spans="2:16" s="415" customFormat="1" ht="15.75" customHeight="1">
      <c r="B21" s="468"/>
      <c r="C21" s="469" t="s">
        <v>490</v>
      </c>
    </row>
    <row r="22" spans="2:16" ht="15.75" customHeight="1">
      <c r="B22" s="468" t="s">
        <v>491</v>
      </c>
      <c r="C22" s="469" t="s">
        <v>492</v>
      </c>
    </row>
  </sheetData>
  <sheetProtection algorithmName="SHA-512" hashValue="NRYcceEkgRiUu/6NvBAsAKlBox54aFCU930w+V/5it99VvLXN42ccMlODH4RIMBqHI5C9/Z8KT/8Syth61okWA==" saltValue="sjBreLeIUAa2oNuYqM9cqw==" spinCount="100000" sheet="1" scenarios="1" formatCells="0" formatColumns="0" formatRows="0"/>
  <mergeCells count="48">
    <mergeCell ref="C8:E8"/>
    <mergeCell ref="C9:E9"/>
    <mergeCell ref="B3:B4"/>
    <mergeCell ref="C3:F3"/>
    <mergeCell ref="C4:E4"/>
    <mergeCell ref="C5:F5"/>
    <mergeCell ref="C6:E6"/>
    <mergeCell ref="C7:E7"/>
    <mergeCell ref="K13:L13"/>
    <mergeCell ref="M13:N13"/>
    <mergeCell ref="O13:P13"/>
    <mergeCell ref="B12:B13"/>
    <mergeCell ref="C12:C13"/>
    <mergeCell ref="D12:D13"/>
    <mergeCell ref="M16:N16"/>
    <mergeCell ref="M17:N17"/>
    <mergeCell ref="O14:P14"/>
    <mergeCell ref="O15:P15"/>
    <mergeCell ref="O16:P16"/>
    <mergeCell ref="O17:P17"/>
    <mergeCell ref="I16:J16"/>
    <mergeCell ref="I17:J17"/>
    <mergeCell ref="K14:L14"/>
    <mergeCell ref="K15:L15"/>
    <mergeCell ref="K16:L16"/>
    <mergeCell ref="K17:L17"/>
    <mergeCell ref="E16:F16"/>
    <mergeCell ref="E17:F17"/>
    <mergeCell ref="G14:H14"/>
    <mergeCell ref="G15:H15"/>
    <mergeCell ref="G16:H16"/>
    <mergeCell ref="G17:H17"/>
    <mergeCell ref="J3:K3"/>
    <mergeCell ref="H3:I3"/>
    <mergeCell ref="E12:H12"/>
    <mergeCell ref="E14:F14"/>
    <mergeCell ref="E15:F15"/>
    <mergeCell ref="I14:J14"/>
    <mergeCell ref="I15:J15"/>
    <mergeCell ref="I12:L12"/>
    <mergeCell ref="L3:M3"/>
    <mergeCell ref="G3:G4"/>
    <mergeCell ref="M14:N14"/>
    <mergeCell ref="M15:N15"/>
    <mergeCell ref="M12:P12"/>
    <mergeCell ref="E13:F13"/>
    <mergeCell ref="G13:H13"/>
    <mergeCell ref="I13:J13"/>
  </mergeCells>
  <phoneticPr fontId="1"/>
  <pageMargins left="0.59055118110236227" right="0.39370078740157483" top="0.74803149606299213" bottom="0.31496062992125984" header="0.31496062992125984" footer="0.15748031496062992"/>
  <pageSetup paperSize="9" scale="63" fitToHeight="0" orientation="landscape" r:id="rId1"/>
  <headerFooter>
    <oddHeader>&amp;L様式９（関係書類2）</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30"/>
  <sheetViews>
    <sheetView view="pageBreakPreview" zoomScaleNormal="100" zoomScaleSheetLayoutView="100" workbookViewId="0"/>
  </sheetViews>
  <sheetFormatPr defaultColWidth="9" defaultRowHeight="14.25" outlineLevelRow="1"/>
  <cols>
    <col min="1" max="1" width="1.625" style="203" customWidth="1"/>
    <col min="2" max="2" width="6.875" style="203" customWidth="1"/>
    <col min="3" max="3" width="36.375" style="203" customWidth="1"/>
    <col min="4" max="4" width="14.625" style="203" customWidth="1"/>
    <col min="5" max="6" width="13.125" style="203" customWidth="1"/>
    <col min="7" max="7" width="10.625" style="203" customWidth="1"/>
    <col min="8" max="8" width="51.25" style="203" customWidth="1"/>
    <col min="9" max="9" width="1.625" style="203" customWidth="1"/>
    <col min="10" max="16384" width="9" style="203"/>
  </cols>
  <sheetData>
    <row r="1" spans="1:13" ht="8.25" customHeight="1">
      <c r="C1" s="339"/>
      <c r="D1" s="339"/>
      <c r="E1" s="339"/>
      <c r="F1" s="339"/>
      <c r="G1" s="339"/>
      <c r="H1" s="339"/>
    </row>
    <row r="2" spans="1:13" ht="16.5" customHeight="1" thickBot="1">
      <c r="B2" s="345" t="s">
        <v>493</v>
      </c>
      <c r="D2" s="773"/>
      <c r="E2" s="246"/>
      <c r="F2" s="246"/>
      <c r="G2" s="773"/>
      <c r="H2" s="773"/>
      <c r="I2" s="773"/>
      <c r="L2" s="773"/>
      <c r="M2" s="246"/>
    </row>
    <row r="3" spans="1:13" ht="21.75" customHeight="1" outlineLevel="1">
      <c r="A3" s="203" t="s">
        <v>323</v>
      </c>
      <c r="B3" s="864" t="s">
        <v>113</v>
      </c>
      <c r="C3" s="1042" t="s">
        <v>324</v>
      </c>
      <c r="D3" s="1043"/>
      <c r="E3" s="1282" t="s">
        <v>478</v>
      </c>
      <c r="F3" s="1232"/>
      <c r="G3" s="427"/>
      <c r="H3" s="1283" t="s">
        <v>494</v>
      </c>
    </row>
    <row r="4" spans="1:13" ht="24" customHeight="1" outlineLevel="1" thickBot="1">
      <c r="B4" s="872"/>
      <c r="C4" s="1284" t="s">
        <v>475</v>
      </c>
      <c r="D4" s="1209" t="s">
        <v>142</v>
      </c>
      <c r="E4" s="1285" t="s">
        <v>481</v>
      </c>
      <c r="F4" s="1285" t="s">
        <v>482</v>
      </c>
      <c r="G4" s="1286" t="s">
        <v>495</v>
      </c>
      <c r="H4" s="1287"/>
    </row>
    <row r="5" spans="1:13" ht="45" customHeight="1" outlineLevel="1" thickBot="1">
      <c r="B5" s="1288"/>
      <c r="C5" s="1289" t="s">
        <v>496</v>
      </c>
      <c r="D5" s="1290"/>
      <c r="E5" s="1296" t="str">
        <f>IF(SUM(E6:E9)=0,"",SUM(E6:E9))</f>
        <v/>
      </c>
      <c r="F5" s="1296" t="str">
        <f>IF(SUM(F6:F9)=0,"",SUM(F6:F9))</f>
        <v/>
      </c>
      <c r="G5" s="1297" t="str">
        <f>IF(F5="","",F5/E5)</f>
        <v/>
      </c>
      <c r="H5" s="1291"/>
    </row>
    <row r="6" spans="1:13" ht="45" customHeight="1" outlineLevel="1" thickTop="1">
      <c r="B6" s="1274" t="str">
        <f>IF(D6="","",1)</f>
        <v/>
      </c>
      <c r="C6" s="1298" t="str">
        <f>IF('⑨2.目標と成果(Ｋ)'!C6="","",'⑨2.目標と成果(Ｋ)'!C6)</f>
        <v/>
      </c>
      <c r="D6" s="1260" t="str">
        <f>IF('⑨2.目標と成果(Ｋ)'!F6="","",'⑨2.目標と成果(Ｋ)'!F6)</f>
        <v/>
      </c>
      <c r="E6" s="1299" t="str">
        <f>IF('⑨2.目標と成果(Ｋ)'!H6=0,"",'⑨2.目標と成果(Ｋ)'!H6)</f>
        <v/>
      </c>
      <c r="F6" s="1299" t="str">
        <f>IF('⑨2.目標と成果(Ｋ)'!I6=0,"",'⑨2.目標と成果(Ｋ)'!I6)</f>
        <v/>
      </c>
      <c r="G6" s="1300" t="str">
        <f t="shared" ref="G6" si="0">IF(F6="","",F6/E6)</f>
        <v/>
      </c>
      <c r="H6" s="1292"/>
    </row>
    <row r="7" spans="1:13" ht="45" customHeight="1" outlineLevel="1">
      <c r="B7" s="1274" t="str">
        <f>IF(D7="","",B6+1)</f>
        <v/>
      </c>
      <c r="C7" s="1301" t="str">
        <f>IF('⑨2.目標と成果(Ｋ)'!C7="","",'⑨2.目標と成果(Ｋ)'!C7)</f>
        <v/>
      </c>
      <c r="D7" s="1265" t="str">
        <f>IF('⑨2.目標と成果(Ｋ)'!F7="","",'⑨2.目標と成果(Ｋ)'!F7)</f>
        <v/>
      </c>
      <c r="E7" s="1302" t="str">
        <f>IF('⑨2.目標と成果(Ｋ)'!H7=0,"",'⑨2.目標と成果(Ｋ)'!H7)</f>
        <v/>
      </c>
      <c r="F7" s="1302" t="str">
        <f>IF('⑨2.目標と成果(Ｋ)'!I7=0,"",'⑨2.目標と成果(Ｋ)'!I7)</f>
        <v/>
      </c>
      <c r="G7" s="1303" t="str">
        <f t="shared" ref="G7" si="1">IF(F7="","",F7/E7)</f>
        <v/>
      </c>
      <c r="H7" s="1292"/>
    </row>
    <row r="8" spans="1:13" ht="45" customHeight="1" outlineLevel="1">
      <c r="B8" s="1274" t="str">
        <f>IF(D8="","",B7+1)</f>
        <v/>
      </c>
      <c r="C8" s="1301" t="str">
        <f>IF('⑨2.目標と成果(Ｋ)'!C8="","",'⑨2.目標と成果(Ｋ)'!C8)</f>
        <v/>
      </c>
      <c r="D8" s="1265" t="str">
        <f>IF('⑨2.目標と成果(Ｋ)'!F8="","",'⑨2.目標と成果(Ｋ)'!F8)</f>
        <v/>
      </c>
      <c r="E8" s="1302" t="str">
        <f>IF('⑨2.目標と成果(Ｋ)'!H8=0,"",'⑨2.目標と成果(Ｋ)'!H8)</f>
        <v/>
      </c>
      <c r="F8" s="1302" t="str">
        <f>IF('⑨2.目標と成果(Ｋ)'!I8=0,"",'⑨2.目標と成果(Ｋ)'!I8)</f>
        <v/>
      </c>
      <c r="G8" s="1303" t="str">
        <f t="shared" ref="G8:G9" si="2">IF(F8="","",F8/E8)</f>
        <v/>
      </c>
      <c r="H8" s="1292"/>
    </row>
    <row r="9" spans="1:13" ht="45" customHeight="1" outlineLevel="1" thickBot="1">
      <c r="B9" s="1200" t="str">
        <f>IF(D9="","",B8+1)</f>
        <v/>
      </c>
      <c r="C9" s="1304" t="str">
        <f>IF('⑨2.目標と成果(Ｋ)'!C9="","",'⑨2.目標と成果(Ｋ)'!C9)</f>
        <v/>
      </c>
      <c r="D9" s="1269" t="str">
        <f>IF('⑨2.目標と成果(Ｋ)'!F9="","",'⑨2.目標と成果(Ｋ)'!F9)</f>
        <v/>
      </c>
      <c r="E9" s="1305" t="str">
        <f>IF('⑨2.目標と成果(Ｋ)'!H9=0,"",'⑨2.目標と成果(Ｋ)'!H9)</f>
        <v/>
      </c>
      <c r="F9" s="1305" t="str">
        <f>IF('⑨2.目標と成果(Ｋ)'!I9=0,"",'⑨2.目標と成果(Ｋ)'!I9)</f>
        <v/>
      </c>
      <c r="G9" s="1306" t="str">
        <f t="shared" si="2"/>
        <v/>
      </c>
      <c r="H9" s="1293"/>
    </row>
    <row r="10" spans="1:13" s="415" customFormat="1" ht="17.25" customHeight="1">
      <c r="B10" s="468"/>
      <c r="C10" s="385"/>
    </row>
    <row r="11" spans="1:13" ht="21.75" hidden="1" customHeight="1" outlineLevel="1">
      <c r="A11" s="203" t="s">
        <v>323</v>
      </c>
      <c r="B11" s="864" t="s">
        <v>113</v>
      </c>
      <c r="C11" s="1042" t="s">
        <v>324</v>
      </c>
      <c r="D11" s="1043"/>
      <c r="E11" s="1282" t="s">
        <v>479</v>
      </c>
      <c r="F11" s="1232"/>
      <c r="G11" s="427"/>
      <c r="H11" s="1283" t="s">
        <v>494</v>
      </c>
    </row>
    <row r="12" spans="1:13" ht="24" hidden="1" customHeight="1" outlineLevel="1" thickBot="1">
      <c r="B12" s="872"/>
      <c r="C12" s="1284" t="s">
        <v>475</v>
      </c>
      <c r="D12" s="1209" t="s">
        <v>142</v>
      </c>
      <c r="E12" s="1285" t="s">
        <v>481</v>
      </c>
      <c r="F12" s="1285" t="s">
        <v>482</v>
      </c>
      <c r="G12" s="1286" t="s">
        <v>495</v>
      </c>
      <c r="H12" s="1287"/>
    </row>
    <row r="13" spans="1:13" ht="45" hidden="1" customHeight="1" outlineLevel="1" thickBot="1">
      <c r="B13" s="1288"/>
      <c r="C13" s="1289" t="s">
        <v>496</v>
      </c>
      <c r="D13" s="1290"/>
      <c r="E13" s="1307" t="str">
        <f>IF(SUM(E14:E17)=0,"",SUM(E14:E17))</f>
        <v/>
      </c>
      <c r="F13" s="1307" t="str">
        <f>IF(SUM(F14:F17)=0,"",SUM(F14:F17))</f>
        <v/>
      </c>
      <c r="G13" s="1297" t="str">
        <f>IF(F13="","",F13/E13)</f>
        <v/>
      </c>
      <c r="H13" s="1291"/>
    </row>
    <row r="14" spans="1:13" ht="45" hidden="1" customHeight="1" outlineLevel="1" thickTop="1">
      <c r="B14" s="1274" t="str">
        <f>IF(D14="","",1)</f>
        <v/>
      </c>
      <c r="C14" s="1298" t="str">
        <f>IF(C6="","",C6)</f>
        <v/>
      </c>
      <c r="D14" s="1260" t="str">
        <f>IF(D6="","",D6)</f>
        <v/>
      </c>
      <c r="E14" s="1308" t="str">
        <f>IF('⑨2.目標と成果(Ｋ)'!J6=0,"",'⑨2.目標と成果(Ｋ)'!J6)</f>
        <v/>
      </c>
      <c r="F14" s="1308" t="str">
        <f>IF('⑨2.目標と成果(Ｋ)'!K6=0,"",'⑨2.目標と成果(Ｋ)'!K6)</f>
        <v/>
      </c>
      <c r="G14" s="1300" t="str">
        <f t="shared" ref="G14:G17" si="3">IF(F14="","",F14/E14)</f>
        <v/>
      </c>
      <c r="H14" s="1292"/>
    </row>
    <row r="15" spans="1:13" ht="45" hidden="1" customHeight="1" outlineLevel="1">
      <c r="B15" s="1274" t="str">
        <f>IF(D15="","",B14+1)</f>
        <v/>
      </c>
      <c r="C15" s="1301" t="str">
        <f t="shared" ref="C15:D15" si="4">IF(C7="","",C7)</f>
        <v/>
      </c>
      <c r="D15" s="1265" t="str">
        <f t="shared" si="4"/>
        <v/>
      </c>
      <c r="E15" s="692" t="str">
        <f>IF('⑨2.目標と成果(Ｋ)'!J7=0,"",'⑨2.目標と成果(Ｋ)'!J7)</f>
        <v/>
      </c>
      <c r="F15" s="692" t="str">
        <f>IF('⑨2.目標と成果(Ｋ)'!K7=0,"",'⑨2.目標と成果(Ｋ)'!K7)</f>
        <v/>
      </c>
      <c r="G15" s="1303" t="str">
        <f t="shared" si="3"/>
        <v/>
      </c>
      <c r="H15" s="1292"/>
    </row>
    <row r="16" spans="1:13" ht="45" hidden="1" customHeight="1" outlineLevel="1">
      <c r="B16" s="1274" t="str">
        <f>IF(D16="","",B15+1)</f>
        <v/>
      </c>
      <c r="C16" s="1301" t="str">
        <f t="shared" ref="C16:D16" si="5">IF(C8="","",C8)</f>
        <v/>
      </c>
      <c r="D16" s="1265" t="str">
        <f t="shared" si="5"/>
        <v/>
      </c>
      <c r="E16" s="692" t="str">
        <f>IF('⑨2.目標と成果(Ｋ)'!J8=0,"",'⑨2.目標と成果(Ｋ)'!J8)</f>
        <v/>
      </c>
      <c r="F16" s="692" t="str">
        <f>IF('⑨2.目標と成果(Ｋ)'!K8=0,"",'⑨2.目標と成果(Ｋ)'!K8)</f>
        <v/>
      </c>
      <c r="G16" s="1303" t="str">
        <f t="shared" si="3"/>
        <v/>
      </c>
      <c r="H16" s="1292"/>
    </row>
    <row r="17" spans="1:8" ht="45" hidden="1" customHeight="1" outlineLevel="1" thickBot="1">
      <c r="B17" s="1200" t="str">
        <f>IF(D17="","",B16+1)</f>
        <v/>
      </c>
      <c r="C17" s="1304" t="str">
        <f t="shared" ref="C17:D17" si="6">IF(C9="","",C9)</f>
        <v/>
      </c>
      <c r="D17" s="1269" t="str">
        <f t="shared" si="6"/>
        <v/>
      </c>
      <c r="E17" s="1309" t="str">
        <f>IF('⑨2.目標と成果(Ｋ)'!J9=0,"",'⑨2.目標と成果(Ｋ)'!J9)</f>
        <v/>
      </c>
      <c r="F17" s="1309" t="str">
        <f>IF('⑨2.目標と成果(Ｋ)'!K9=0,"",'⑨2.目標と成果(Ｋ)'!K9)</f>
        <v/>
      </c>
      <c r="G17" s="1306" t="str">
        <f t="shared" si="3"/>
        <v/>
      </c>
      <c r="H17" s="1293"/>
    </row>
    <row r="18" spans="1:8" s="415" customFormat="1" ht="17.25" customHeight="1" collapsed="1">
      <c r="B18" s="468"/>
      <c r="C18" s="385"/>
    </row>
    <row r="19" spans="1:8" ht="21.75" hidden="1" customHeight="1" outlineLevel="1">
      <c r="A19" s="203" t="s">
        <v>323</v>
      </c>
      <c r="B19" s="864" t="s">
        <v>113</v>
      </c>
      <c r="C19" s="1042" t="s">
        <v>324</v>
      </c>
      <c r="D19" s="1043"/>
      <c r="E19" s="1282" t="s">
        <v>480</v>
      </c>
      <c r="F19" s="1232"/>
      <c r="G19" s="427"/>
      <c r="H19" s="1283" t="s">
        <v>494</v>
      </c>
    </row>
    <row r="20" spans="1:8" ht="24" hidden="1" customHeight="1" outlineLevel="1" thickBot="1">
      <c r="B20" s="872"/>
      <c r="C20" s="1284" t="s">
        <v>475</v>
      </c>
      <c r="D20" s="1209" t="s">
        <v>142</v>
      </c>
      <c r="E20" s="1285" t="s">
        <v>481</v>
      </c>
      <c r="F20" s="1285" t="s">
        <v>482</v>
      </c>
      <c r="G20" s="1286" t="s">
        <v>495</v>
      </c>
      <c r="H20" s="1287"/>
    </row>
    <row r="21" spans="1:8" ht="45" hidden="1" customHeight="1" outlineLevel="1" thickBot="1">
      <c r="B21" s="1213"/>
      <c r="C21" s="1214" t="s">
        <v>496</v>
      </c>
      <c r="D21" s="1294"/>
      <c r="E21" s="1310" t="str">
        <f>IF(SUM(E22:E25)=0,"",SUM(E22:E25))</f>
        <v/>
      </c>
      <c r="F21" s="1310" t="str">
        <f>IF(SUM(F22:F25)=0,"",SUM(F22:F25))</f>
        <v/>
      </c>
      <c r="G21" s="1311" t="str">
        <f>IF(F21="","",F21/E21)</f>
        <v/>
      </c>
      <c r="H21" s="1295"/>
    </row>
    <row r="22" spans="1:8" ht="45" hidden="1" customHeight="1" outlineLevel="1" thickTop="1">
      <c r="B22" s="1274" t="str">
        <f>IF(D22="","",1)</f>
        <v/>
      </c>
      <c r="C22" s="1298" t="str">
        <f>IF(C6="","",C6)</f>
        <v/>
      </c>
      <c r="D22" s="1260" t="str">
        <f>IF(D6="","",D6)</f>
        <v/>
      </c>
      <c r="E22" s="1312" t="str">
        <f>IF('⑨2.目標と成果(Ｋ)'!L6=0,"",'⑨2.目標と成果(Ｋ)'!L6)</f>
        <v/>
      </c>
      <c r="F22" s="1312" t="str">
        <f>IF('⑨2.目標と成果(Ｋ)'!M6=0,"",'⑨2.目標と成果(Ｋ)'!M6)</f>
        <v/>
      </c>
      <c r="G22" s="1300" t="str">
        <f t="shared" ref="G22:G25" si="7">IF(F22="","",F22/E22)</f>
        <v/>
      </c>
      <c r="H22" s="1292"/>
    </row>
    <row r="23" spans="1:8" ht="45" hidden="1" customHeight="1" outlineLevel="1">
      <c r="B23" s="1274" t="str">
        <f>IF(D23="","",B22+1)</f>
        <v/>
      </c>
      <c r="C23" s="1301" t="str">
        <f t="shared" ref="C23:D23" si="8">IF(C7="","",C7)</f>
        <v/>
      </c>
      <c r="D23" s="1265" t="str">
        <f t="shared" si="8"/>
        <v/>
      </c>
      <c r="E23" s="1313" t="str">
        <f>IF('⑨2.目標と成果(Ｋ)'!L7=0,"",'⑨2.目標と成果(Ｋ)'!L7)</f>
        <v/>
      </c>
      <c r="F23" s="1313" t="str">
        <f>IF('⑨2.目標と成果(Ｋ)'!M7=0,"",'⑨2.目標と成果(Ｋ)'!M7)</f>
        <v/>
      </c>
      <c r="G23" s="1303" t="str">
        <f t="shared" si="7"/>
        <v/>
      </c>
      <c r="H23" s="1292"/>
    </row>
    <row r="24" spans="1:8" ht="45" hidden="1" customHeight="1" outlineLevel="1">
      <c r="B24" s="1274" t="str">
        <f>IF(D24="","",B23+1)</f>
        <v/>
      </c>
      <c r="C24" s="1301" t="str">
        <f t="shared" ref="C24:D24" si="9">IF(C8="","",C8)</f>
        <v/>
      </c>
      <c r="D24" s="1265" t="str">
        <f t="shared" si="9"/>
        <v/>
      </c>
      <c r="E24" s="1313" t="str">
        <f>IF('⑨2.目標と成果(Ｋ)'!L8=0,"",'⑨2.目標と成果(Ｋ)'!L8)</f>
        <v/>
      </c>
      <c r="F24" s="1313" t="str">
        <f>IF('⑨2.目標と成果(Ｋ)'!M8=0,"",'⑨2.目標と成果(Ｋ)'!M8)</f>
        <v/>
      </c>
      <c r="G24" s="1303" t="str">
        <f t="shared" si="7"/>
        <v/>
      </c>
      <c r="H24" s="1292"/>
    </row>
    <row r="25" spans="1:8" ht="45" hidden="1" customHeight="1" outlineLevel="1" thickBot="1">
      <c r="B25" s="1200" t="str">
        <f>IF(D25="","",B24+1)</f>
        <v/>
      </c>
      <c r="C25" s="1304" t="str">
        <f t="shared" ref="C25:D25" si="10">IF(C9="","",C9)</f>
        <v/>
      </c>
      <c r="D25" s="1269" t="str">
        <f t="shared" si="10"/>
        <v/>
      </c>
      <c r="E25" s="1314" t="str">
        <f>IF('⑨2.目標と成果(Ｋ)'!L9=0,"",'⑨2.目標と成果(Ｋ)'!L9)</f>
        <v/>
      </c>
      <c r="F25" s="1314" t="str">
        <f>IF('⑨2.目標と成果(Ｋ)'!M9=0,"",'⑨2.目標と成果(Ｋ)'!M9)</f>
        <v/>
      </c>
      <c r="G25" s="1306" t="str">
        <f t="shared" si="7"/>
        <v/>
      </c>
      <c r="H25" s="1293"/>
    </row>
    <row r="26" spans="1:8" s="415" customFormat="1" ht="17.25" customHeight="1" collapsed="1">
      <c r="B26" s="468" t="s">
        <v>145</v>
      </c>
      <c r="C26" s="385" t="s">
        <v>497</v>
      </c>
    </row>
    <row r="27" spans="1:8" s="415" customFormat="1" ht="17.25" customHeight="1">
      <c r="B27" s="468"/>
      <c r="C27" s="385" t="s">
        <v>498</v>
      </c>
    </row>
    <row r="28" spans="1:8" s="415" customFormat="1" ht="17.25" customHeight="1">
      <c r="B28" s="468"/>
      <c r="C28" s="385"/>
    </row>
    <row r="29" spans="1:8" s="415" customFormat="1" ht="17.25" customHeight="1">
      <c r="B29" s="468"/>
      <c r="C29" s="385"/>
    </row>
    <row r="30" spans="1:8">
      <c r="B30" s="384"/>
      <c r="C30" s="403"/>
    </row>
  </sheetData>
  <sheetProtection algorithmName="SHA-512" hashValue="zVT7dmMysfO18uU9eDM7xlnt436C3JzMV07ur238mWpcIp1nOD5mKCV8JaLihkDqNmvWvdjvM6OQ7cl+gaVvUg==" saltValue="NKNOmITtlm4CGoP8DpI/kA==" spinCount="100000" sheet="1" scenarios="1" formatCells="0" formatColumns="0" formatRows="0"/>
  <mergeCells count="15">
    <mergeCell ref="B19:B20"/>
    <mergeCell ref="C19:D19"/>
    <mergeCell ref="E19:G19"/>
    <mergeCell ref="H19:H20"/>
    <mergeCell ref="C21:D21"/>
    <mergeCell ref="B11:B12"/>
    <mergeCell ref="C11:D11"/>
    <mergeCell ref="E11:G11"/>
    <mergeCell ref="H11:H12"/>
    <mergeCell ref="C13:D13"/>
    <mergeCell ref="E3:G3"/>
    <mergeCell ref="H3:H4"/>
    <mergeCell ref="B3:B4"/>
    <mergeCell ref="C3:D3"/>
    <mergeCell ref="C5:D5"/>
  </mergeCells>
  <phoneticPr fontId="1"/>
  <pageMargins left="0.59055118110236227" right="0.39370078740157483" top="0.74803149606299213" bottom="0.31496062992125984" header="0.31496062992125984" footer="0.15748031496062992"/>
  <pageSetup paperSize="9" scale="84" fitToHeight="0" orientation="landscape" r:id="rId1"/>
  <headerFooter>
    <oddHeader>&amp;L様式９（関係書類3）</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3"/>
  <sheetViews>
    <sheetView view="pageBreakPreview" zoomScaleNormal="100" zoomScaleSheetLayoutView="100" workbookViewId="0"/>
  </sheetViews>
  <sheetFormatPr defaultColWidth="9" defaultRowHeight="14.25"/>
  <cols>
    <col min="1" max="1" width="1.625" style="203" customWidth="1"/>
    <col min="2" max="2" width="6.875" style="203" customWidth="1"/>
    <col min="3" max="3" width="56.125" style="203" customWidth="1"/>
    <col min="4" max="4" width="21.875" style="203" customWidth="1"/>
    <col min="5" max="8" width="15.125" style="344" customWidth="1"/>
    <col min="9" max="9" width="1.625" style="203" customWidth="1"/>
    <col min="10" max="16384" width="9" style="203"/>
  </cols>
  <sheetData>
    <row r="1" spans="1:13" ht="8.25" customHeight="1">
      <c r="C1" s="339"/>
      <c r="D1" s="339"/>
    </row>
    <row r="2" spans="1:13" ht="16.5" customHeight="1" thickBot="1">
      <c r="B2" s="345" t="s">
        <v>499</v>
      </c>
      <c r="D2" s="773"/>
      <c r="I2" s="773"/>
      <c r="L2" s="773"/>
      <c r="M2" s="246"/>
    </row>
    <row r="3" spans="1:13" ht="31.5" customHeight="1">
      <c r="A3" s="203" t="s">
        <v>323</v>
      </c>
      <c r="B3" s="392" t="s">
        <v>113</v>
      </c>
      <c r="C3" s="834" t="s">
        <v>133</v>
      </c>
      <c r="D3" s="535"/>
      <c r="E3" s="1315" t="s">
        <v>500</v>
      </c>
      <c r="F3" s="1316"/>
      <c r="G3" s="1316"/>
      <c r="H3" s="1317"/>
    </row>
    <row r="4" spans="1:13" ht="35.25" customHeight="1">
      <c r="B4" s="1188"/>
      <c r="C4" s="1189" t="s">
        <v>475</v>
      </c>
      <c r="D4" s="1190" t="s">
        <v>142</v>
      </c>
      <c r="E4" s="1318" t="s">
        <v>479</v>
      </c>
      <c r="F4" s="1319"/>
      <c r="G4" s="1318" t="s">
        <v>480</v>
      </c>
      <c r="H4" s="1320"/>
    </row>
    <row r="5" spans="1:13" ht="93" customHeight="1">
      <c r="B5" s="1197" t="str">
        <f>IF(D5="","",1)</f>
        <v/>
      </c>
      <c r="C5" s="1327" t="str">
        <f>IF('⑨1.事業内容(Ｋ) '!C5="","",'⑨1.事業内容(Ｋ) '!C5)</f>
        <v/>
      </c>
      <c r="D5" s="1198" t="str">
        <f>IF('⑨1.事業内容(Ｋ) '!D5="","",'⑨1.事業内容(Ｋ) '!D5)</f>
        <v/>
      </c>
      <c r="E5" s="1321"/>
      <c r="F5" s="1322"/>
      <c r="G5" s="1321"/>
      <c r="H5" s="1323"/>
    </row>
    <row r="6" spans="1:13" ht="93" customHeight="1">
      <c r="B6" s="1197" t="str">
        <f>IF(D6="","",B5+1)</f>
        <v/>
      </c>
      <c r="C6" s="1327" t="str">
        <f>IF('⑨1.事業内容(Ｋ) '!C6="","",'⑨1.事業内容(Ｋ) '!C6)</f>
        <v/>
      </c>
      <c r="D6" s="1198" t="str">
        <f>IF('⑨1.事業内容(Ｋ) '!D6="","",'⑨1.事業内容(Ｋ) '!D6)</f>
        <v/>
      </c>
      <c r="E6" s="1321"/>
      <c r="F6" s="1322"/>
      <c r="G6" s="1321"/>
      <c r="H6" s="1323"/>
    </row>
    <row r="7" spans="1:13" ht="93" customHeight="1">
      <c r="B7" s="1197" t="str">
        <f>IF(D7="","",B6+1)</f>
        <v/>
      </c>
      <c r="C7" s="1327" t="str">
        <f>IF('⑨1.事業内容(Ｋ) '!C7="","",'⑨1.事業内容(Ｋ) '!C7)</f>
        <v/>
      </c>
      <c r="D7" s="1198" t="str">
        <f>IF('⑨1.事業内容(Ｋ) '!D7="","",'⑨1.事業内容(Ｋ) '!D7)</f>
        <v/>
      </c>
      <c r="E7" s="1321"/>
      <c r="F7" s="1322"/>
      <c r="G7" s="1321"/>
      <c r="H7" s="1323"/>
    </row>
    <row r="8" spans="1:13" ht="93" customHeight="1" thickBot="1">
      <c r="B8" s="1200" t="str">
        <f>IF(D8="","",B7+1)</f>
        <v/>
      </c>
      <c r="C8" s="1328" t="str">
        <f>IF('⑨1.事業内容(Ｋ) '!C8="","",'⑨1.事業内容(Ｋ) '!C8)</f>
        <v/>
      </c>
      <c r="D8" s="1199" t="str">
        <f>IF('⑨1.事業内容(Ｋ) '!D8="","",'⑨1.事業内容(Ｋ) '!D8)</f>
        <v/>
      </c>
      <c r="E8" s="1324"/>
      <c r="F8" s="1325"/>
      <c r="G8" s="1324"/>
      <c r="H8" s="1326"/>
    </row>
    <row r="9" spans="1:13" s="415" customFormat="1" ht="17.25" customHeight="1">
      <c r="B9" s="468" t="s">
        <v>145</v>
      </c>
      <c r="C9" s="385" t="s">
        <v>501</v>
      </c>
      <c r="E9" s="344"/>
      <c r="F9" s="344"/>
      <c r="G9" s="344"/>
      <c r="H9" s="344"/>
    </row>
    <row r="10" spans="1:13" s="415" customFormat="1" ht="17.25" customHeight="1">
      <c r="B10" s="468"/>
      <c r="C10" s="385"/>
      <c r="E10" s="344"/>
      <c r="F10" s="344"/>
      <c r="G10" s="344"/>
      <c r="H10" s="344"/>
    </row>
    <row r="11" spans="1:13" s="415" customFormat="1" ht="17.25" customHeight="1">
      <c r="B11" s="468"/>
      <c r="C11" s="385"/>
      <c r="E11" s="344"/>
      <c r="F11" s="344"/>
      <c r="G11" s="344"/>
      <c r="H11" s="344"/>
    </row>
    <row r="12" spans="1:13" s="415" customFormat="1" ht="17.25" customHeight="1">
      <c r="B12" s="468"/>
      <c r="C12" s="385"/>
      <c r="E12" s="344"/>
      <c r="F12" s="344"/>
      <c r="G12" s="344"/>
      <c r="H12" s="344"/>
    </row>
    <row r="13" spans="1:13">
      <c r="B13" s="384"/>
      <c r="C13" s="403"/>
    </row>
  </sheetData>
  <sheetProtection algorithmName="SHA-512" hashValue="/xybuapzyg6niK52DMXKsPCHLxfgr+5guZTLsIuklHjbvSXym0F3V8FuhLLJzeWoIL2Mfaw0lCPV6Phabt2KIw==" saltValue="x43dex1K1lrb694Rk18Pfg==" spinCount="100000" sheet="1" scenarios="1" formatCells="0" formatColumns="0" formatRows="0"/>
  <mergeCells count="13">
    <mergeCell ref="B3:B4"/>
    <mergeCell ref="C3:D3"/>
    <mergeCell ref="G8:H8"/>
    <mergeCell ref="G7:H7"/>
    <mergeCell ref="E3:H3"/>
    <mergeCell ref="E4:F4"/>
    <mergeCell ref="G4:H4"/>
    <mergeCell ref="E5:F5"/>
    <mergeCell ref="G5:H5"/>
    <mergeCell ref="E6:F6"/>
    <mergeCell ref="G6:H6"/>
    <mergeCell ref="E7:F7"/>
    <mergeCell ref="E8:F8"/>
  </mergeCells>
  <phoneticPr fontId="1"/>
  <pageMargins left="0.59055118110236227" right="0.39370078740157483" top="0.74803149606299213" bottom="0.31496062992125984" header="0.31496062992125984" footer="0.15748031496062992"/>
  <pageSetup paperSize="9" scale="79" fitToHeight="0" orientation="landscape" r:id="rId1"/>
  <headerFooter>
    <oddHeader>&amp;L様式９（関係書類4）</oddHeader>
    <oddFooter xml:space="preserve">&amp;C&amp;"ＭＳ Ｐゴシック,標準"&amp;10&amp;P / &amp;N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heetViews>
  <sheetFormatPr defaultRowHeight="15.75"/>
  <cols>
    <col min="1" max="1" width="1.625" style="820" customWidth="1"/>
    <col min="2" max="2" width="4.875" style="820" customWidth="1"/>
    <col min="3" max="3" width="10.625" style="820" customWidth="1"/>
    <col min="4" max="4" width="10.75" style="820" customWidth="1"/>
    <col min="5" max="5" width="9" style="820" customWidth="1"/>
    <col min="6" max="6" width="6.625" style="820" customWidth="1"/>
    <col min="7" max="7" width="9.375" style="820" customWidth="1"/>
    <col min="8" max="8" width="17.5" style="820" customWidth="1"/>
    <col min="9" max="9" width="16.625" style="820" customWidth="1"/>
    <col min="10" max="10" width="6.625" style="820" customWidth="1"/>
    <col min="11" max="11" width="17.125" style="820" customWidth="1"/>
    <col min="12" max="12" width="9.875" style="820" customWidth="1"/>
    <col min="13" max="13" width="10.5" style="820" customWidth="1"/>
    <col min="14" max="14" width="9.625" style="820" customWidth="1"/>
    <col min="15" max="16384" width="9" style="820"/>
  </cols>
  <sheetData>
    <row r="1" spans="2:14" ht="5.25" customHeight="1"/>
    <row r="2" spans="2:14" ht="28.5" customHeight="1">
      <c r="I2" s="1349" t="str">
        <f>様式③!H2</f>
        <v>分野・テーマ別の海外販路開拓等への支援強化事業</v>
      </c>
      <c r="J2" s="1329" t="s">
        <v>502</v>
      </c>
    </row>
    <row r="3" spans="2:14" ht="19.5" customHeight="1">
      <c r="B3" s="821"/>
      <c r="C3" s="821"/>
      <c r="D3" s="821"/>
      <c r="E3" s="821"/>
      <c r="F3" s="821"/>
      <c r="G3" s="821"/>
      <c r="H3" s="821"/>
      <c r="N3" s="821"/>
    </row>
    <row r="4" spans="2:14" ht="22.5" customHeight="1">
      <c r="L4" s="704" t="s">
        <v>54</v>
      </c>
      <c r="M4" s="704"/>
      <c r="N4" s="821"/>
    </row>
    <row r="5" spans="2:14" ht="22.5" customHeight="1">
      <c r="B5" s="823" t="s">
        <v>55</v>
      </c>
      <c r="C5" s="821"/>
      <c r="D5" s="821"/>
      <c r="E5" s="821"/>
      <c r="F5" s="821"/>
      <c r="G5" s="821"/>
      <c r="H5" s="821"/>
      <c r="I5" s="821"/>
      <c r="J5" s="821"/>
      <c r="K5" s="821"/>
      <c r="L5" s="821"/>
      <c r="M5" s="821"/>
      <c r="N5" s="821"/>
    </row>
    <row r="6" spans="2:14" ht="17.25" customHeight="1">
      <c r="B6" s="821"/>
      <c r="C6" s="821"/>
      <c r="D6" s="821"/>
      <c r="E6" s="821"/>
      <c r="F6" s="821"/>
      <c r="G6" s="821"/>
      <c r="H6" s="821"/>
      <c r="I6" s="821"/>
      <c r="J6" s="821"/>
      <c r="K6" s="821"/>
      <c r="L6" s="821"/>
      <c r="M6" s="821"/>
      <c r="N6" s="821"/>
    </row>
    <row r="7" spans="2:14" ht="32.25" customHeight="1">
      <c r="B7" s="821"/>
      <c r="C7" s="821"/>
      <c r="D7" s="821"/>
      <c r="E7" s="821"/>
      <c r="F7" s="821"/>
      <c r="G7" s="821"/>
      <c r="H7" s="821"/>
      <c r="I7" s="1330" t="s">
        <v>503</v>
      </c>
      <c r="J7" s="832" t="str">
        <f>IF('①1.概要'!C11="","",'①1.概要'!C11)</f>
        <v/>
      </c>
      <c r="K7" s="832"/>
      <c r="L7" s="832"/>
      <c r="M7" s="832"/>
      <c r="N7" s="821"/>
    </row>
    <row r="8" spans="2:14" ht="22.5" customHeight="1">
      <c r="B8" s="821"/>
      <c r="C8" s="821"/>
      <c r="D8" s="821"/>
      <c r="E8" s="821"/>
      <c r="F8" s="821"/>
      <c r="G8" s="821"/>
      <c r="I8" s="1330" t="s">
        <v>504</v>
      </c>
      <c r="J8" s="832" t="str">
        <f>IF(様式①申請!J8="","",様式①申請!J8)</f>
        <v/>
      </c>
      <c r="K8" s="832"/>
      <c r="L8" s="832"/>
      <c r="M8" s="832"/>
      <c r="N8" s="821"/>
    </row>
    <row r="9" spans="2:14" ht="28.5" customHeight="1">
      <c r="B9" s="821"/>
      <c r="C9" s="821"/>
      <c r="D9" s="821"/>
      <c r="E9" s="821"/>
      <c r="F9" s="821"/>
      <c r="G9" s="821"/>
      <c r="I9" s="1330" t="s">
        <v>505</v>
      </c>
      <c r="J9" s="833" t="str">
        <f>IF(様式①申請!J9="","",様式①申請!J9)</f>
        <v/>
      </c>
      <c r="K9" s="833"/>
      <c r="L9" s="833"/>
      <c r="M9" s="833"/>
      <c r="N9" s="821"/>
    </row>
    <row r="10" spans="2:14" ht="13.5" customHeight="1">
      <c r="C10" s="821"/>
      <c r="D10" s="821"/>
      <c r="E10" s="821"/>
      <c r="F10" s="821"/>
      <c r="G10" s="821"/>
      <c r="H10" s="821"/>
      <c r="I10" s="821"/>
      <c r="J10" s="821"/>
      <c r="L10" s="821"/>
      <c r="M10" s="821"/>
      <c r="N10" s="821"/>
    </row>
    <row r="11" spans="2:14" s="1332" customFormat="1" ht="22.5" customHeight="1">
      <c r="B11" s="1331"/>
      <c r="C11" s="772" t="s">
        <v>506</v>
      </c>
      <c r="D11" s="1331"/>
      <c r="F11" s="1331"/>
      <c r="G11" s="1331"/>
      <c r="H11" s="1331"/>
      <c r="I11" s="1331"/>
      <c r="J11" s="1331"/>
      <c r="N11" s="1331"/>
    </row>
    <row r="12" spans="2:14" s="1332" customFormat="1" ht="22.5" customHeight="1">
      <c r="B12" s="1331"/>
      <c r="C12" s="711" t="s">
        <v>507</v>
      </c>
      <c r="D12" s="1333"/>
      <c r="E12" s="1331"/>
      <c r="F12" s="1331"/>
      <c r="I12" s="1331"/>
      <c r="J12" s="1331"/>
      <c r="L12" s="1331"/>
      <c r="M12" s="1331"/>
      <c r="N12" s="1331"/>
    </row>
    <row r="13" spans="2:14" s="1332" customFormat="1" ht="14.25" customHeight="1">
      <c r="B13" s="1331"/>
      <c r="C13" s="1331"/>
      <c r="D13" s="1331"/>
      <c r="E13" s="1331"/>
      <c r="F13" s="1331"/>
      <c r="G13" s="1331"/>
      <c r="H13" s="1331"/>
      <c r="I13" s="1331"/>
      <c r="J13" s="1331"/>
      <c r="L13" s="1331"/>
      <c r="M13" s="1331"/>
      <c r="N13" s="1331"/>
    </row>
    <row r="14" spans="2:14" s="1332" customFormat="1" ht="22.5" customHeight="1">
      <c r="B14" s="1331"/>
      <c r="C14" s="1334" t="s">
        <v>508</v>
      </c>
      <c r="D14" s="1334"/>
      <c r="E14" s="1334"/>
      <c r="F14" s="1334"/>
      <c r="G14" s="1334"/>
      <c r="H14" s="1334"/>
      <c r="I14" s="1334"/>
      <c r="J14" s="1334"/>
      <c r="K14" s="1334"/>
      <c r="L14" s="1334"/>
      <c r="M14" s="1334"/>
      <c r="N14" s="1331"/>
    </row>
    <row r="15" spans="2:14" s="1332" customFormat="1" ht="9.75" customHeight="1">
      <c r="B15" s="1331"/>
      <c r="C15" s="1331"/>
      <c r="D15" s="1331"/>
      <c r="E15" s="1331"/>
      <c r="F15" s="1331"/>
      <c r="G15" s="1331"/>
      <c r="H15" s="1331"/>
      <c r="I15" s="1331"/>
      <c r="J15" s="1331"/>
      <c r="L15" s="1331"/>
      <c r="M15" s="1331"/>
      <c r="N15" s="1331"/>
    </row>
    <row r="16" spans="2:14" s="1332" customFormat="1" ht="22.5" customHeight="1">
      <c r="B16" s="1331"/>
      <c r="C16" s="1335" t="s">
        <v>509</v>
      </c>
      <c r="D16" s="1332" t="s">
        <v>510</v>
      </c>
      <c r="E16" s="1331"/>
      <c r="F16" s="1331"/>
      <c r="G16" s="1331"/>
      <c r="H16" s="1331"/>
      <c r="I16" s="1331"/>
      <c r="J16" s="1336" t="s">
        <v>511</v>
      </c>
      <c r="K16" s="1337"/>
      <c r="L16" s="1331" t="s">
        <v>512</v>
      </c>
      <c r="M16" s="1331"/>
      <c r="N16" s="1331"/>
    </row>
    <row r="17" spans="2:14" s="1332" customFormat="1" ht="22.5" customHeight="1">
      <c r="B17" s="1331"/>
      <c r="C17" s="1336"/>
      <c r="D17" s="1331" t="s">
        <v>513</v>
      </c>
      <c r="E17" s="1331"/>
      <c r="F17" s="1331"/>
      <c r="G17" s="1331"/>
      <c r="H17" s="1331"/>
      <c r="I17" s="1331"/>
      <c r="J17" s="1336"/>
      <c r="K17" s="1337"/>
      <c r="L17" s="1331"/>
      <c r="M17" s="1331"/>
      <c r="N17" s="1331"/>
    </row>
    <row r="18" spans="2:14" s="1332" customFormat="1" ht="22.5" customHeight="1">
      <c r="B18" s="1331"/>
      <c r="C18" s="1335" t="s">
        <v>514</v>
      </c>
      <c r="D18" s="1331" t="s">
        <v>515</v>
      </c>
      <c r="E18" s="1331"/>
      <c r="F18" s="1331"/>
      <c r="G18" s="1331"/>
      <c r="H18" s="1331"/>
      <c r="I18" s="1331"/>
      <c r="J18" s="1336" t="s">
        <v>511</v>
      </c>
      <c r="K18" s="1337"/>
      <c r="L18" s="1331" t="s">
        <v>512</v>
      </c>
      <c r="M18" s="1331"/>
      <c r="N18" s="1331"/>
    </row>
    <row r="19" spans="2:14" s="1332" customFormat="1" ht="22.5" customHeight="1">
      <c r="B19" s="1331"/>
      <c r="C19" s="1335" t="s">
        <v>516</v>
      </c>
      <c r="D19" s="1331" t="s">
        <v>517</v>
      </c>
      <c r="E19" s="1331"/>
      <c r="F19" s="1331"/>
      <c r="G19" s="1331"/>
      <c r="H19" s="1331"/>
      <c r="I19" s="1331"/>
      <c r="J19" s="1336" t="s">
        <v>511</v>
      </c>
      <c r="K19" s="1337"/>
      <c r="L19" s="1331" t="s">
        <v>512</v>
      </c>
      <c r="M19" s="1331"/>
      <c r="N19" s="1331"/>
    </row>
    <row r="20" spans="2:14" s="1332" customFormat="1" ht="22.5" customHeight="1">
      <c r="B20" s="1331"/>
      <c r="C20" s="1335" t="s">
        <v>49</v>
      </c>
      <c r="D20" s="1331" t="s">
        <v>518</v>
      </c>
      <c r="E20" s="1331"/>
      <c r="F20" s="1331"/>
      <c r="G20" s="1331"/>
      <c r="H20" s="1331"/>
      <c r="I20" s="1331"/>
      <c r="J20" s="1336" t="s">
        <v>511</v>
      </c>
      <c r="K20" s="1337"/>
      <c r="L20" s="1331" t="s">
        <v>512</v>
      </c>
      <c r="M20" s="1331"/>
      <c r="N20" s="1331"/>
    </row>
    <row r="21" spans="2:14" s="1332" customFormat="1" ht="22.5" customHeight="1">
      <c r="B21" s="1331"/>
      <c r="C21" s="1331"/>
      <c r="D21" s="1331" t="s">
        <v>519</v>
      </c>
      <c r="E21" s="1331"/>
      <c r="F21" s="1331"/>
      <c r="G21" s="1331"/>
      <c r="H21" s="1331"/>
      <c r="I21" s="1331"/>
      <c r="J21" s="1331"/>
      <c r="K21" s="1331"/>
      <c r="L21" s="1331"/>
      <c r="M21" s="1331"/>
      <c r="N21" s="1331"/>
    </row>
    <row r="22" spans="2:14" s="1332" customFormat="1" ht="22.5" customHeight="1">
      <c r="B22" s="1331"/>
      <c r="D22" s="1331" t="s">
        <v>520</v>
      </c>
      <c r="E22" s="1331"/>
      <c r="F22" s="1331"/>
      <c r="G22" s="1331"/>
      <c r="H22" s="1331"/>
      <c r="I22" s="1331"/>
      <c r="J22" s="1331"/>
      <c r="K22" s="1331"/>
      <c r="L22" s="1331"/>
      <c r="M22" s="1331"/>
      <c r="N22" s="1331"/>
    </row>
    <row r="23" spans="2:14" s="1332" customFormat="1" ht="22.5" customHeight="1">
      <c r="B23" s="1331"/>
      <c r="D23" s="1331" t="s">
        <v>521</v>
      </c>
      <c r="E23" s="1331"/>
      <c r="F23" s="1331"/>
      <c r="G23" s="1331"/>
      <c r="H23" s="1331"/>
      <c r="I23" s="1331"/>
      <c r="J23" s="1331"/>
      <c r="K23" s="1331"/>
      <c r="L23" s="1331"/>
      <c r="M23" s="1331"/>
      <c r="N23" s="1331"/>
    </row>
    <row r="24" spans="2:14" s="1332" customFormat="1" ht="22.5" customHeight="1">
      <c r="B24" s="1331"/>
      <c r="C24" s="1331"/>
      <c r="D24" s="1331" t="s">
        <v>522</v>
      </c>
      <c r="E24" s="1331"/>
      <c r="F24" s="1331"/>
      <c r="G24" s="1331"/>
      <c r="H24" s="1331"/>
      <c r="I24" s="1331"/>
      <c r="J24" s="1331"/>
      <c r="K24" s="1331"/>
      <c r="M24" s="1331"/>
      <c r="N24" s="1331"/>
    </row>
    <row r="25" spans="2:14" s="1332" customFormat="1" ht="22.5" customHeight="1">
      <c r="B25" s="1331"/>
      <c r="C25" s="1331"/>
      <c r="D25" s="1331" t="s">
        <v>523</v>
      </c>
      <c r="E25" s="1331"/>
      <c r="F25" s="1331"/>
      <c r="G25" s="1331"/>
      <c r="H25" s="1331"/>
      <c r="I25" s="1331"/>
      <c r="J25" s="1331"/>
      <c r="K25" s="1331"/>
      <c r="L25" s="1331"/>
      <c r="M25" s="1331"/>
      <c r="N25" s="1331"/>
    </row>
    <row r="26" spans="2:14" s="1332" customFormat="1" ht="22.5" customHeight="1">
      <c r="B26" s="1331"/>
      <c r="C26" s="1331"/>
      <c r="D26" s="1331" t="s">
        <v>524</v>
      </c>
      <c r="E26" s="1331"/>
      <c r="F26" s="1331"/>
      <c r="G26" s="1331"/>
      <c r="H26" s="1331"/>
      <c r="I26" s="1331"/>
      <c r="J26" s="1331"/>
      <c r="K26" s="1331"/>
      <c r="L26" s="1331"/>
      <c r="M26" s="1331"/>
      <c r="N26" s="1331"/>
    </row>
    <row r="27" spans="2:14" s="1332" customFormat="1" ht="22.5" customHeight="1">
      <c r="B27" s="1331"/>
      <c r="C27" s="1335" t="s">
        <v>525</v>
      </c>
      <c r="D27" s="1331" t="s">
        <v>526</v>
      </c>
      <c r="E27" s="1331"/>
      <c r="F27" s="1331"/>
      <c r="G27" s="1331"/>
      <c r="H27" s="1331"/>
      <c r="I27" s="1331"/>
      <c r="J27" s="1331"/>
      <c r="K27" s="1331"/>
      <c r="L27" s="1331"/>
      <c r="M27" s="1331"/>
      <c r="N27" s="1331"/>
    </row>
    <row r="28" spans="2:14" s="1332" customFormat="1" ht="22.5" customHeight="1">
      <c r="B28" s="1331"/>
      <c r="C28" s="1335"/>
      <c r="D28" s="1338"/>
      <c r="E28" s="1339"/>
      <c r="F28" s="1339"/>
      <c r="G28" s="1339"/>
      <c r="H28" s="1339"/>
      <c r="I28" s="1339"/>
      <c r="J28" s="1339"/>
      <c r="K28" s="1339"/>
      <c r="L28" s="1339"/>
      <c r="M28" s="1340"/>
      <c r="N28" s="1331"/>
    </row>
    <row r="29" spans="2:14" s="1332" customFormat="1" ht="22.5" customHeight="1">
      <c r="B29" s="1331"/>
      <c r="C29" s="1335"/>
      <c r="D29" s="1341"/>
      <c r="E29" s="1342"/>
      <c r="F29" s="1342"/>
      <c r="G29" s="1342"/>
      <c r="H29" s="1342"/>
      <c r="I29" s="1342"/>
      <c r="J29" s="1342"/>
      <c r="K29" s="1342"/>
      <c r="L29" s="1342"/>
      <c r="M29" s="1343"/>
      <c r="N29" s="1331"/>
    </row>
    <row r="30" spans="2:14" s="1332" customFormat="1" ht="22.5" customHeight="1">
      <c r="B30" s="1331"/>
      <c r="C30" s="1335"/>
      <c r="D30" s="1331" t="s">
        <v>527</v>
      </c>
      <c r="E30" s="1331"/>
      <c r="F30" s="1331"/>
      <c r="G30" s="1331"/>
      <c r="H30" s="1331"/>
      <c r="I30" s="1331"/>
      <c r="J30" s="1331"/>
      <c r="K30" s="1331"/>
      <c r="L30" s="1331"/>
      <c r="M30" s="1331"/>
      <c r="N30" s="1331"/>
    </row>
    <row r="31" spans="2:14" s="1332" customFormat="1" ht="22.5" customHeight="1">
      <c r="C31" s="1335" t="s">
        <v>528</v>
      </c>
      <c r="D31" s="1331" t="s">
        <v>529</v>
      </c>
      <c r="E31" s="1331"/>
      <c r="F31" s="1331"/>
      <c r="G31" s="1331"/>
      <c r="H31" s="1331"/>
      <c r="I31" s="1331"/>
      <c r="J31" s="1331"/>
      <c r="K31" s="1331"/>
      <c r="L31" s="1331"/>
      <c r="M31" s="1331"/>
      <c r="N31" s="1331"/>
    </row>
    <row r="32" spans="2:14" s="1332" customFormat="1" ht="22.5" customHeight="1">
      <c r="B32" s="1331"/>
      <c r="C32" s="1335"/>
      <c r="D32" s="1338"/>
      <c r="E32" s="1339"/>
      <c r="F32" s="1339"/>
      <c r="G32" s="1339"/>
      <c r="H32" s="1339"/>
      <c r="I32" s="1339"/>
      <c r="J32" s="1339"/>
      <c r="K32" s="1339"/>
      <c r="L32" s="1339"/>
      <c r="M32" s="1340"/>
      <c r="N32" s="1331"/>
    </row>
    <row r="33" spans="2:14" s="1332" customFormat="1" ht="22.5" customHeight="1">
      <c r="B33" s="1331"/>
      <c r="C33" s="1335"/>
      <c r="D33" s="1341"/>
      <c r="E33" s="1342"/>
      <c r="F33" s="1342"/>
      <c r="G33" s="1342"/>
      <c r="H33" s="1342"/>
      <c r="I33" s="1342"/>
      <c r="J33" s="1342"/>
      <c r="K33" s="1342"/>
      <c r="L33" s="1342"/>
      <c r="M33" s="1343"/>
      <c r="N33" s="1331"/>
    </row>
    <row r="34" spans="2:14" s="1332" customFormat="1" ht="22.5" customHeight="1">
      <c r="B34" s="1331"/>
      <c r="C34" s="1335"/>
      <c r="D34" s="1331" t="s">
        <v>519</v>
      </c>
      <c r="E34" s="1331"/>
      <c r="F34" s="1331"/>
      <c r="G34" s="1331"/>
      <c r="H34" s="1331"/>
      <c r="I34" s="1331"/>
      <c r="J34" s="1331"/>
      <c r="K34" s="1331"/>
      <c r="L34" s="1331"/>
      <c r="M34" s="1331"/>
      <c r="N34" s="1331"/>
    </row>
    <row r="35" spans="2:14" s="1332" customFormat="1" ht="22.5" customHeight="1">
      <c r="B35" s="1331"/>
      <c r="C35" s="1335"/>
      <c r="D35" s="1331" t="s">
        <v>520</v>
      </c>
      <c r="E35" s="1331"/>
      <c r="F35" s="1331"/>
      <c r="G35" s="1331"/>
      <c r="H35" s="1331"/>
      <c r="I35" s="1331"/>
      <c r="J35" s="1331"/>
      <c r="K35" s="1331"/>
      <c r="L35" s="1331"/>
      <c r="M35" s="1331"/>
      <c r="N35" s="1331"/>
    </row>
    <row r="36" spans="2:14" s="1332" customFormat="1" ht="22.5" customHeight="1">
      <c r="B36" s="1344"/>
      <c r="C36" s="1335"/>
      <c r="D36" s="1331" t="s">
        <v>530</v>
      </c>
      <c r="E36" s="1344"/>
      <c r="F36" s="1344"/>
      <c r="G36" s="1344"/>
      <c r="H36" s="1344"/>
      <c r="I36" s="1344"/>
      <c r="J36" s="1344"/>
      <c r="K36" s="1344"/>
      <c r="L36" s="1344"/>
      <c r="M36" s="1344"/>
      <c r="N36" s="1331"/>
    </row>
    <row r="37" spans="2:14" s="1332" customFormat="1" ht="22.5" customHeight="1">
      <c r="B37" s="1344"/>
      <c r="C37" s="1344"/>
      <c r="D37" s="1345" t="s">
        <v>531</v>
      </c>
      <c r="E37" s="1344"/>
      <c r="F37" s="1344"/>
      <c r="G37" s="1344"/>
      <c r="H37" s="1344"/>
      <c r="I37" s="1344"/>
      <c r="J37" s="1344"/>
      <c r="K37" s="1344"/>
      <c r="L37" s="1344"/>
      <c r="M37" s="1344"/>
      <c r="N37" s="1331"/>
    </row>
    <row r="38" spans="2:14" s="1332" customFormat="1" ht="22.5" customHeight="1">
      <c r="B38" s="1344"/>
      <c r="C38" s="1344"/>
      <c r="D38" s="1331" t="s">
        <v>532</v>
      </c>
      <c r="E38" s="1344"/>
      <c r="F38" s="1344"/>
      <c r="G38" s="1344"/>
      <c r="H38" s="1344"/>
      <c r="I38" s="1344"/>
      <c r="J38" s="1344"/>
      <c r="K38" s="1344"/>
      <c r="L38" s="1344"/>
      <c r="M38" s="1344"/>
      <c r="N38" s="1331"/>
    </row>
    <row r="39" spans="2:14" s="1332" customFormat="1" ht="22.5" customHeight="1">
      <c r="B39" s="1344"/>
      <c r="C39" s="1344"/>
      <c r="D39" s="1346" t="s">
        <v>533</v>
      </c>
      <c r="E39" s="1344"/>
      <c r="F39" s="1344"/>
      <c r="G39" s="1344"/>
      <c r="H39" s="1344"/>
      <c r="I39" s="1344"/>
      <c r="J39" s="1344"/>
      <c r="K39" s="1344"/>
      <c r="L39" s="1344"/>
      <c r="M39" s="1344"/>
      <c r="N39" s="1331"/>
    </row>
    <row r="40" spans="2:14" s="1332" customFormat="1" ht="22.5" customHeight="1">
      <c r="B40" s="1344"/>
      <c r="C40" s="1344"/>
      <c r="D40" s="1347" t="s">
        <v>534</v>
      </c>
      <c r="E40" s="1344"/>
      <c r="F40" s="1344"/>
      <c r="G40" s="1344"/>
      <c r="H40" s="1344"/>
      <c r="I40" s="1344"/>
      <c r="J40" s="1344"/>
      <c r="K40" s="1344"/>
      <c r="L40" s="1344"/>
      <c r="M40" s="1344"/>
      <c r="N40" s="1331"/>
    </row>
    <row r="41" spans="2:14" s="1332" customFormat="1" ht="22.5" customHeight="1">
      <c r="B41" s="1344"/>
      <c r="C41" s="1344"/>
      <c r="D41" s="1346" t="s">
        <v>535</v>
      </c>
      <c r="E41" s="1344"/>
      <c r="F41" s="1344"/>
      <c r="G41" s="1344"/>
      <c r="H41" s="1344"/>
      <c r="I41" s="1344"/>
      <c r="J41" s="1344"/>
      <c r="K41" s="1344"/>
      <c r="L41" s="1344"/>
      <c r="M41" s="1344"/>
      <c r="N41" s="1331"/>
    </row>
    <row r="42" spans="2:14" s="1332" customFormat="1" ht="22.5" customHeight="1">
      <c r="B42" s="1344"/>
      <c r="C42" s="1344"/>
      <c r="D42" s="1331" t="s">
        <v>536</v>
      </c>
      <c r="E42" s="1344"/>
      <c r="F42" s="1344"/>
      <c r="G42" s="1344"/>
      <c r="H42" s="1344"/>
      <c r="I42" s="1344"/>
      <c r="J42" s="1344"/>
      <c r="K42" s="1344"/>
      <c r="L42" s="1344"/>
      <c r="M42" s="1344"/>
      <c r="N42" s="1331"/>
    </row>
    <row r="43" spans="2:14" s="1332" customFormat="1" ht="22.5" customHeight="1">
      <c r="B43" s="1344"/>
      <c r="C43" s="1344"/>
      <c r="D43" s="1331"/>
      <c r="E43" s="1344"/>
      <c r="F43" s="1344"/>
      <c r="G43" s="1344"/>
      <c r="H43" s="1344"/>
      <c r="I43" s="1344"/>
      <c r="J43" s="1344"/>
      <c r="K43" s="1344"/>
      <c r="L43" s="1344"/>
      <c r="M43" s="1344"/>
      <c r="N43" s="1331"/>
    </row>
    <row r="44" spans="2:14" s="1332" customFormat="1" ht="22.5" customHeight="1">
      <c r="B44" s="1344"/>
      <c r="C44" s="1344"/>
      <c r="D44" s="1344"/>
      <c r="E44" s="1344"/>
      <c r="F44" s="1344"/>
      <c r="G44" s="1344"/>
      <c r="H44" s="1344"/>
      <c r="I44" s="1344"/>
      <c r="J44" s="1331"/>
      <c r="N44" s="1331"/>
    </row>
    <row r="45" spans="2:14" s="1332" customFormat="1" ht="22.5" customHeight="1">
      <c r="B45" s="1344"/>
      <c r="C45" s="1344"/>
      <c r="D45" s="1344"/>
      <c r="E45" s="1344"/>
      <c r="F45" s="1344"/>
      <c r="G45" s="1344"/>
      <c r="H45" s="1344"/>
      <c r="I45" s="1344"/>
      <c r="J45" s="1331"/>
      <c r="M45" s="1348" t="s">
        <v>537</v>
      </c>
    </row>
    <row r="46" spans="2:14" ht="22.5" customHeight="1">
      <c r="B46" s="831"/>
      <c r="C46" s="831"/>
      <c r="D46" s="831"/>
      <c r="E46" s="831"/>
      <c r="F46" s="831"/>
      <c r="G46" s="831"/>
      <c r="H46" s="831"/>
      <c r="I46" s="831"/>
      <c r="J46" s="821"/>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UY9yjrDRGXjGDP5YJqnyPgR/9C/rmRE/7cd5ReaNaUmOnZ2dk5bTA2g9cnk7Wh5VMjxpTyescuMYwafD4K229A==" saltValue="aC5RNhCeAGzUcEoa/Iq+5A==" spinCount="100000" sheet="1" scenarios="1" formatCells="0" formatColumns="0" formatRows="0"/>
  <mergeCells count="7">
    <mergeCell ref="D28:M29"/>
    <mergeCell ref="D32:M33"/>
    <mergeCell ref="C14:M14"/>
    <mergeCell ref="L4:M4"/>
    <mergeCell ref="J8:M8"/>
    <mergeCell ref="J9:M9"/>
    <mergeCell ref="J7:M7"/>
  </mergeCells>
  <phoneticPr fontId="1"/>
  <conditionalFormatting sqref="L4:M4">
    <cfRule type="containsText" dxfId="1" priority="3" operator="containsText" text="日付を入力してください">
      <formula>NOT(ISERROR(SEARCH("日付を入力してください",L4)))</formula>
    </cfRule>
  </conditionalFormatting>
  <dataValidations disablePrompts="1"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820" customWidth="1"/>
    <col min="2" max="2" width="4.875" style="820" customWidth="1"/>
    <col min="3" max="3" width="10.625" style="820" customWidth="1"/>
    <col min="4" max="4" width="10.75" style="820" customWidth="1"/>
    <col min="5" max="5" width="9" style="820" customWidth="1"/>
    <col min="6" max="6" width="6.625" style="820" customWidth="1"/>
    <col min="7" max="7" width="9.375" style="820" customWidth="1"/>
    <col min="8" max="8" width="17.5" style="820" customWidth="1"/>
    <col min="9" max="9" width="16.625" style="820" customWidth="1"/>
    <col min="10" max="10" width="6.625" style="820" customWidth="1"/>
    <col min="11" max="11" width="17.125" style="820" customWidth="1"/>
    <col min="12" max="12" width="9.875" style="820" customWidth="1"/>
    <col min="13" max="13" width="10.5" style="820" customWidth="1"/>
    <col min="14" max="14" width="7.875" style="820" customWidth="1"/>
    <col min="15" max="16384" width="9" style="820"/>
  </cols>
  <sheetData>
    <row r="1" spans="2:14" ht="11.25" customHeight="1"/>
    <row r="2" spans="2:14" ht="22.5" customHeight="1">
      <c r="L2" s="704" t="s">
        <v>54</v>
      </c>
      <c r="M2" s="704"/>
      <c r="N2" s="821"/>
    </row>
    <row r="3" spans="2:14" ht="22.5" customHeight="1">
      <c r="B3" s="823" t="s">
        <v>55</v>
      </c>
      <c r="C3" s="821"/>
      <c r="D3" s="821"/>
      <c r="E3" s="821"/>
      <c r="F3" s="821"/>
      <c r="G3" s="821"/>
      <c r="H3" s="821"/>
      <c r="I3" s="821"/>
      <c r="J3" s="821"/>
      <c r="K3" s="821"/>
      <c r="L3" s="821"/>
      <c r="M3" s="821"/>
      <c r="N3" s="821"/>
    </row>
    <row r="4" spans="2:14" ht="17.25" customHeight="1">
      <c r="B4" s="821"/>
      <c r="C4" s="821"/>
      <c r="D4" s="821"/>
      <c r="E4" s="821"/>
      <c r="F4" s="821"/>
      <c r="G4" s="821"/>
      <c r="H4" s="821"/>
      <c r="I4" s="821"/>
      <c r="J4" s="821"/>
      <c r="K4" s="821"/>
      <c r="L4" s="821"/>
      <c r="M4" s="821"/>
      <c r="N4" s="821"/>
    </row>
    <row r="5" spans="2:14" ht="32.25" customHeight="1">
      <c r="B5" s="821"/>
      <c r="C5" s="821"/>
      <c r="D5" s="821"/>
      <c r="E5" s="821"/>
      <c r="F5" s="821"/>
      <c r="G5" s="821"/>
      <c r="H5" s="821"/>
      <c r="I5" s="1330" t="s">
        <v>503</v>
      </c>
      <c r="J5" s="825" t="str">
        <f>IF('①1.概要'!C11="","",'①1.概要'!C11)</f>
        <v/>
      </c>
      <c r="K5" s="825"/>
      <c r="L5" s="825"/>
      <c r="M5" s="825"/>
      <c r="N5" s="821"/>
    </row>
    <row r="6" spans="2:14" ht="22.5" customHeight="1">
      <c r="B6" s="821"/>
      <c r="C6" s="821"/>
      <c r="D6" s="821"/>
      <c r="E6" s="821"/>
      <c r="F6" s="821"/>
      <c r="G6" s="821"/>
      <c r="I6" s="1330" t="s">
        <v>504</v>
      </c>
      <c r="J6" s="825" t="str">
        <f>IF(様式①申請!J8="","",様式①申請!J8)</f>
        <v/>
      </c>
      <c r="K6" s="825"/>
      <c r="L6" s="825"/>
      <c r="M6" s="825"/>
      <c r="N6" s="821"/>
    </row>
    <row r="7" spans="2:14" ht="28.5" customHeight="1">
      <c r="B7" s="821"/>
      <c r="C7" s="821"/>
      <c r="D7" s="821"/>
      <c r="E7" s="821"/>
      <c r="F7" s="821"/>
      <c r="G7" s="821"/>
      <c r="I7" s="1330" t="s">
        <v>505</v>
      </c>
      <c r="J7" s="826" t="str">
        <f>IF(様式①申請!J9="","",様式①申請!J9)</f>
        <v/>
      </c>
      <c r="K7" s="826"/>
      <c r="L7" s="826"/>
      <c r="M7" s="826"/>
      <c r="N7" s="821"/>
    </row>
    <row r="8" spans="2:14" ht="13.5" customHeight="1">
      <c r="C8" s="821"/>
      <c r="D8" s="821"/>
      <c r="E8" s="821"/>
      <c r="F8" s="821"/>
      <c r="G8" s="821"/>
      <c r="H8" s="821"/>
      <c r="I8" s="821"/>
      <c r="J8" s="821"/>
      <c r="L8" s="821"/>
      <c r="M8" s="821"/>
      <c r="N8" s="821"/>
    </row>
    <row r="9" spans="2:14" s="1332" customFormat="1" ht="22.5" customHeight="1">
      <c r="B9" s="1331"/>
      <c r="C9" s="1350" t="s">
        <v>538</v>
      </c>
      <c r="D9" s="1350"/>
      <c r="E9" s="1350"/>
      <c r="F9" s="1350"/>
      <c r="G9" s="1350"/>
      <c r="H9" s="1350"/>
      <c r="I9" s="1350"/>
      <c r="J9" s="1350"/>
      <c r="K9" s="1350"/>
      <c r="L9" s="1350"/>
      <c r="M9" s="1350"/>
      <c r="N9" s="1331"/>
    </row>
    <row r="10" spans="2:14" s="1332" customFormat="1" ht="22.5" customHeight="1">
      <c r="B10" s="1331"/>
      <c r="C10" s="772"/>
      <c r="D10" s="1333"/>
      <c r="E10" s="1331"/>
      <c r="F10" s="1331"/>
      <c r="I10" s="1331"/>
      <c r="J10" s="1331"/>
      <c r="L10" s="1331"/>
      <c r="M10" s="1331"/>
      <c r="N10" s="1331"/>
    </row>
    <row r="11" spans="2:14" s="1332" customFormat="1" ht="22.5" customHeight="1">
      <c r="C11" s="1351" t="s">
        <v>539</v>
      </c>
    </row>
    <row r="12" spans="2:14" s="1332" customFormat="1" ht="22.5" customHeight="1">
      <c r="C12" s="1352" t="s">
        <v>540</v>
      </c>
    </row>
    <row r="13" spans="2:14" s="1332" customFormat="1" ht="22.5" customHeight="1">
      <c r="C13" s="1352"/>
    </row>
    <row r="14" spans="2:14" s="1332" customFormat="1" ht="22.5" customHeight="1"/>
    <row r="15" spans="2:14" s="1332" customFormat="1" ht="22.5" customHeight="1">
      <c r="C15" s="1334" t="s">
        <v>508</v>
      </c>
      <c r="D15" s="1334"/>
      <c r="E15" s="1334"/>
      <c r="F15" s="1334"/>
      <c r="G15" s="1334"/>
      <c r="H15" s="1334"/>
      <c r="I15" s="1334"/>
      <c r="J15" s="1334"/>
      <c r="K15" s="1334"/>
      <c r="L15" s="1334"/>
      <c r="M15" s="1334"/>
    </row>
    <row r="16" spans="2:14" s="1332" customFormat="1" ht="22.5" customHeight="1">
      <c r="C16" s="1353"/>
      <c r="D16" s="1353"/>
      <c r="E16" s="1353"/>
      <c r="F16" s="1353"/>
      <c r="G16" s="1353"/>
      <c r="H16" s="1353"/>
      <c r="I16" s="1353"/>
      <c r="J16" s="1353"/>
      <c r="K16" s="1353"/>
      <c r="L16" s="1353"/>
      <c r="M16" s="1353"/>
    </row>
    <row r="17" spans="2:14" s="1332" customFormat="1" ht="22.5" customHeight="1">
      <c r="C17" s="1353"/>
      <c r="D17" s="1353"/>
      <c r="E17" s="1353"/>
      <c r="F17" s="1353"/>
      <c r="G17" s="1353"/>
      <c r="H17" s="1353"/>
      <c r="I17" s="1353"/>
      <c r="J17" s="1353"/>
      <c r="K17" s="1353"/>
      <c r="L17" s="1353"/>
      <c r="M17" s="1353"/>
    </row>
    <row r="18" spans="2:14" s="1332" customFormat="1" ht="22.5" customHeight="1">
      <c r="D18" s="1335" t="s">
        <v>509</v>
      </c>
      <c r="E18" s="1354" t="s">
        <v>541</v>
      </c>
    </row>
    <row r="19" spans="2:14" s="1332" customFormat="1" ht="22.5" customHeight="1">
      <c r="D19" s="1336"/>
      <c r="E19" s="1354" t="s">
        <v>542</v>
      </c>
    </row>
    <row r="20" spans="2:14" s="1332" customFormat="1" ht="22.5" customHeight="1">
      <c r="B20" s="1344"/>
      <c r="C20" s="1344"/>
      <c r="D20" s="1335" t="s">
        <v>514</v>
      </c>
      <c r="E20" s="1355" t="s">
        <v>543</v>
      </c>
      <c r="F20" s="1344"/>
      <c r="G20" s="1344"/>
      <c r="H20" s="1344"/>
      <c r="I20" s="1344"/>
      <c r="J20" s="1344"/>
      <c r="K20" s="1344"/>
      <c r="L20" s="1344"/>
      <c r="M20" s="1344"/>
      <c r="N20" s="1331"/>
    </row>
    <row r="21" spans="2:14" s="1332" customFormat="1" ht="22.5" customHeight="1">
      <c r="B21" s="1344"/>
      <c r="C21" s="1344"/>
      <c r="D21" s="1335" t="s">
        <v>516</v>
      </c>
      <c r="E21" s="1355" t="s">
        <v>544</v>
      </c>
      <c r="F21" s="1344"/>
      <c r="G21" s="1344"/>
      <c r="H21" s="1344"/>
      <c r="I21" s="1344"/>
      <c r="J21" s="1331"/>
      <c r="N21" s="1331"/>
    </row>
    <row r="22" spans="2:14" s="1332" customFormat="1" ht="22.5" customHeight="1">
      <c r="B22" s="1344"/>
      <c r="C22" s="1344"/>
      <c r="D22" s="1335"/>
      <c r="E22" s="1355"/>
      <c r="F22" s="1344"/>
      <c r="G22" s="1344"/>
      <c r="H22" s="1344"/>
      <c r="I22" s="1344"/>
      <c r="J22" s="1331"/>
      <c r="N22" s="1331"/>
    </row>
    <row r="23" spans="2:14" s="1332" customFormat="1" ht="22.5" customHeight="1">
      <c r="B23" s="1344"/>
      <c r="C23" s="1344"/>
      <c r="D23" s="1335"/>
      <c r="E23" s="1355"/>
      <c r="F23" s="1344"/>
      <c r="G23" s="1344"/>
      <c r="H23" s="1344"/>
      <c r="I23" s="1344"/>
      <c r="J23" s="1331"/>
      <c r="N23" s="1331"/>
    </row>
    <row r="24" spans="2:14" s="1332" customFormat="1" ht="22.5" customHeight="1">
      <c r="B24" s="1344"/>
      <c r="C24" s="1344"/>
      <c r="D24" s="1335"/>
      <c r="E24" s="1331"/>
      <c r="F24" s="1344"/>
      <c r="G24" s="1344"/>
      <c r="H24" s="1344"/>
      <c r="I24" s="1344"/>
      <c r="J24" s="1331"/>
      <c r="M24" s="1356" t="s">
        <v>545</v>
      </c>
    </row>
    <row r="25" spans="2:14" s="1332" customFormat="1" ht="22.5" customHeight="1">
      <c r="B25" s="1344"/>
      <c r="C25" s="1344"/>
      <c r="D25" s="1344"/>
      <c r="E25" s="1344"/>
      <c r="F25" s="1344"/>
      <c r="G25" s="1344"/>
      <c r="H25" s="1344"/>
      <c r="I25" s="1344"/>
      <c r="J25" s="1331"/>
    </row>
    <row r="26" spans="2:14" s="1332" customFormat="1" ht="22.5" customHeight="1"/>
    <row r="27" spans="2:14" s="1332" customFormat="1" ht="22.5" customHeight="1"/>
    <row r="28" spans="2:14" s="1332" customFormat="1" ht="22.5" customHeight="1"/>
    <row r="29" spans="2:14" ht="22.5" customHeight="1"/>
    <row r="30" spans="2:14" ht="22.5" customHeight="1"/>
    <row r="31" spans="2:14" ht="22.5" customHeight="1"/>
    <row r="32" spans="2:14" ht="22.5" customHeight="1"/>
    <row r="33" ht="22.5" customHeight="1"/>
  </sheetData>
  <sheetProtection algorithmName="SHA-512" hashValue="4TN9W4xm87nqiD2pVfrSHo5qOvvbZ67rQx9VFe6f+J1Tu2cNOxp/iGFd+wGyCNVpUxyV1HxCHLClhORGRHNozw==" saltValue="KhtZhSFL5hX4oh09hSxLnw==" spinCount="100000" sheet="1" scenarios="1" formatCells="0" formatColumns="0" formatRows="0"/>
  <mergeCells count="6">
    <mergeCell ref="C15:M15"/>
    <mergeCell ref="L2:M2"/>
    <mergeCell ref="J5:M5"/>
    <mergeCell ref="J6:M6"/>
    <mergeCell ref="J7:M7"/>
    <mergeCell ref="C9:M9"/>
  </mergeCells>
  <phoneticPr fontId="1"/>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33"/>
  <sheetViews>
    <sheetView view="pageBreakPreview" zoomScaleNormal="100" zoomScaleSheetLayoutView="100" workbookViewId="0"/>
  </sheetViews>
  <sheetFormatPr defaultRowHeight="15.75"/>
  <cols>
    <col min="1" max="1" width="1.625" style="35" customWidth="1"/>
    <col min="2" max="2" width="4" style="35" customWidth="1"/>
    <col min="3" max="3" width="9.75" style="35" customWidth="1"/>
    <col min="4" max="4" width="10.625" style="35" customWidth="1"/>
    <col min="5" max="5" width="16.375" style="35" customWidth="1"/>
    <col min="6" max="7" width="10.625" style="35" customWidth="1"/>
    <col min="8" max="10" width="12.75" style="35" customWidth="1"/>
    <col min="11" max="11" width="10.625" style="35" customWidth="1"/>
    <col min="12" max="12" width="13.375" style="35" customWidth="1"/>
    <col min="13" max="13" width="9.25" style="35" customWidth="1"/>
    <col min="14" max="14" width="10.375" style="35" customWidth="1"/>
    <col min="15" max="16384" width="9" style="35"/>
  </cols>
  <sheetData>
    <row r="1" spans="2:13" ht="20.25" customHeight="1"/>
    <row r="2" spans="2:13" ht="34.5" customHeight="1">
      <c r="G2" s="202" t="s">
        <v>546</v>
      </c>
      <c r="H2" s="202"/>
      <c r="I2" s="202"/>
      <c r="J2" s="202"/>
    </row>
    <row r="3" spans="2:13" s="45" customFormat="1" ht="19.5" customHeight="1">
      <c r="B3" s="32"/>
      <c r="C3" s="32"/>
      <c r="D3" s="32"/>
      <c r="E3" s="32"/>
      <c r="F3" s="32"/>
      <c r="G3" s="32"/>
      <c r="H3" s="32"/>
      <c r="L3" s="32"/>
    </row>
    <row r="4" spans="2:13" s="45" customFormat="1" ht="22.5" customHeight="1">
      <c r="C4" s="65" t="s">
        <v>547</v>
      </c>
    </row>
    <row r="5" spans="2:13" s="45" customFormat="1" ht="22.5" customHeight="1">
      <c r="C5" s="146" t="s">
        <v>548</v>
      </c>
    </row>
    <row r="6" spans="2:13" s="45" customFormat="1" ht="22.5" customHeight="1">
      <c r="C6" s="146" t="s">
        <v>549</v>
      </c>
    </row>
    <row r="7" spans="2:13" s="45" customFormat="1" ht="18" customHeight="1"/>
    <row r="8" spans="2:13" s="45" customFormat="1" ht="22.5" customHeight="1">
      <c r="C8" s="201" t="s">
        <v>508</v>
      </c>
      <c r="D8" s="201"/>
      <c r="E8" s="201"/>
      <c r="F8" s="201"/>
      <c r="G8" s="201"/>
      <c r="H8" s="201"/>
      <c r="I8" s="201"/>
      <c r="J8" s="201"/>
      <c r="K8" s="201"/>
      <c r="L8" s="201"/>
      <c r="M8" s="201"/>
    </row>
    <row r="9" spans="2:13" s="45" customFormat="1" ht="22.5" customHeight="1"/>
    <row r="10" spans="2:13" s="45" customFormat="1" ht="22.5" customHeight="1">
      <c r="C10" s="148" t="s">
        <v>550</v>
      </c>
      <c r="D10" s="146" t="s">
        <v>551</v>
      </c>
    </row>
    <row r="11" spans="2:13" s="45" customFormat="1" ht="22.5" customHeight="1">
      <c r="C11" s="148"/>
      <c r="D11" s="146" t="s">
        <v>552</v>
      </c>
    </row>
    <row r="12" spans="2:13" s="45" customFormat="1" ht="22.5" customHeight="1">
      <c r="C12" s="148"/>
      <c r="D12" s="146" t="s">
        <v>553</v>
      </c>
    </row>
    <row r="13" spans="2:13" s="45" customFormat="1" ht="22.5" customHeight="1">
      <c r="C13" s="148"/>
      <c r="D13" s="147" t="s">
        <v>554</v>
      </c>
    </row>
    <row r="14" spans="2:13" s="45" customFormat="1" ht="22.5" customHeight="1">
      <c r="C14" s="148"/>
      <c r="D14" s="147"/>
    </row>
    <row r="15" spans="2:13" s="45" customFormat="1" ht="22.5" customHeight="1">
      <c r="C15" s="148" t="s">
        <v>555</v>
      </c>
      <c r="D15" s="146" t="s">
        <v>556</v>
      </c>
    </row>
    <row r="16" spans="2:13" s="45" customFormat="1" ht="22.5" customHeight="1">
      <c r="C16" s="148"/>
      <c r="D16" s="147" t="s">
        <v>557</v>
      </c>
    </row>
    <row r="17" spans="3:12" s="45" customFormat="1" ht="22.5" customHeight="1">
      <c r="C17" s="148"/>
    </row>
    <row r="18" spans="3:12" s="45" customFormat="1" ht="22.5" customHeight="1">
      <c r="C18" s="148" t="s">
        <v>558</v>
      </c>
      <c r="D18" s="146" t="s">
        <v>559</v>
      </c>
    </row>
    <row r="19" spans="3:12" s="45" customFormat="1" ht="22.5" customHeight="1">
      <c r="C19" s="148"/>
      <c r="D19" s="147" t="s">
        <v>560</v>
      </c>
    </row>
    <row r="20" spans="3:12" s="45" customFormat="1" ht="22.5" customHeight="1">
      <c r="C20" s="148"/>
    </row>
    <row r="21" spans="3:12" s="45" customFormat="1" ht="22.5" customHeight="1">
      <c r="C21" s="148" t="s">
        <v>561</v>
      </c>
      <c r="D21" s="45" t="s">
        <v>562</v>
      </c>
    </row>
    <row r="22" spans="3:12" s="45" customFormat="1" ht="22.5" customHeight="1">
      <c r="C22" s="164"/>
    </row>
    <row r="23" spans="3:12" s="45" customFormat="1" ht="22.5" customHeight="1">
      <c r="C23" s="164"/>
      <c r="L23" s="149" t="s">
        <v>537</v>
      </c>
    </row>
    <row r="24" spans="3:12" s="45" customFormat="1" ht="22.5" customHeight="1">
      <c r="C24" s="164"/>
    </row>
    <row r="25" spans="3:12" s="45" customFormat="1" ht="22.5" customHeight="1"/>
    <row r="26" spans="3:12" s="45"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G2:J2"/>
    <mergeCell ref="C8:M8"/>
  </mergeCells>
  <phoneticPr fontId="1"/>
  <pageMargins left="0.59055118110236227" right="0.37" top="0.74803149606299213" bottom="0.23622047244094491" header="0.31496062992125984" footer="0.15748031496062992"/>
  <pageSetup paperSize="9" scale="86"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E5BC922236E54FB510181816B74884" ma:contentTypeVersion="" ma:contentTypeDescription="新しいドキュメントを作成します。" ma:contentTypeScope="" ma:versionID="70367150f0266eb4c6b727eb0fe29821">
  <xsd:schema xmlns:xsd="http://www.w3.org/2001/XMLSchema" xmlns:xs="http://www.w3.org/2001/XMLSchema" xmlns:p="http://schemas.microsoft.com/office/2006/metadata/properties" xmlns:ns2="B6472C5E-A9FD-41B8-939B-123C6035C852" xmlns:ns3="c0e71000-e0cc-4dbf-97a7-5d91da37e7e6" xmlns:ns4="b6472c5e-a9fd-41b8-939b-123c6035c852" targetNamespace="http://schemas.microsoft.com/office/2006/metadata/properties" ma:root="true" ma:fieldsID="a376ec3892df0682aec25d3fb4d734aa" ns2:_="" ns3:_="" ns4:_="">
    <xsd:import namespace="B6472C5E-A9FD-41B8-939B-123C6035C852"/>
    <xsd:import namespace="c0e71000-e0cc-4dbf-97a7-5d91da37e7e6"/>
    <xsd:import namespace="b6472c5e-a9fd-41b8-939b-123c6035c8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B9A2B-CCEC-4ED9-8F7F-60DF5DE78362}">
  <ds:schemaRefs>
    <ds:schemaRef ds:uri="http://schemas.microsoft.com/sharepoint/v3/contenttype/forms"/>
  </ds:schemaRefs>
</ds:datastoreItem>
</file>

<file path=customXml/itemProps2.xml><?xml version="1.0" encoding="utf-8"?>
<ds:datastoreItem xmlns:ds="http://schemas.openxmlformats.org/officeDocument/2006/customXml" ds:itemID="{84D02F2C-A90B-4DA0-ACB9-EFE7EB20EDC3}">
  <ds:schemaRefs>
    <ds:schemaRef ds:uri="c0e71000-e0cc-4dbf-97a7-5d91da37e7e6"/>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b6472c5e-a9fd-41b8-939b-123c6035c852"/>
    <ds:schemaRef ds:uri="http://www.w3.org/XML/1998/namespace"/>
    <ds:schemaRef ds:uri="http://purl.org/dc/terms/"/>
    <ds:schemaRef ds:uri="http://purl.org/dc/elements/1.1/"/>
    <ds:schemaRef ds:uri="B6472C5E-A9FD-41B8-939B-123C6035C852"/>
    <ds:schemaRef ds:uri="http://purl.org/dc/dcmitype/"/>
  </ds:schemaRefs>
</ds:datastoreItem>
</file>

<file path=customXml/itemProps3.xml><?xml version="1.0" encoding="utf-8"?>
<ds:datastoreItem xmlns:ds="http://schemas.openxmlformats.org/officeDocument/2006/customXml" ds:itemID="{C63DF450-95B0-42E5-82E0-7A763E1C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472C5E-A9FD-41B8-939B-123C6035C852"/>
    <ds:schemaRef ds:uri="c0e71000-e0cc-4dbf-97a7-5d91da37e7e6"/>
    <ds:schemaRef ds:uri="b6472c5e-a9fd-41b8-939b-123c6035c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45</vt:i4>
      </vt:variant>
    </vt:vector>
  </HeadingPairs>
  <TitlesOfParts>
    <vt:vector size="83" baseType="lpstr">
      <vt:lpstr>はじめに</vt:lpstr>
      <vt:lpstr>申請時もくじ</vt:lpstr>
      <vt:lpstr>様式①申請</vt:lpstr>
      <vt:lpstr>①1.概要</vt:lpstr>
      <vt:lpstr>①2.申請事業の目的 </vt:lpstr>
      <vt:lpstr>①3.実施体制 </vt:lpstr>
      <vt:lpstr>①4.申請事業の内容(Ｋ)</vt:lpstr>
      <vt:lpstr>①5.スケジュール(Ｋ)</vt:lpstr>
      <vt:lpstr>①6.成果目標(Ｋ)</vt:lpstr>
      <vt:lpstr>①7.積算内訳(Ｋ)</vt:lpstr>
      <vt:lpstr>①8.添付資料</vt:lpstr>
      <vt:lpstr>①交付申請書</vt:lpstr>
      <vt:lpstr>様式③</vt:lpstr>
      <vt:lpstr>様式④</vt:lpstr>
      <vt:lpstr>様式⑤</vt:lpstr>
      <vt:lpstr>年度報告もくじ</vt:lpstr>
      <vt:lpstr>様式⑥年間</vt:lpstr>
      <vt:lpstr>⑥4.実施内容(Ｋ)</vt:lpstr>
      <vt:lpstr>⑥5.スケジュール(Ｋ)</vt:lpstr>
      <vt:lpstr>⑥6.成果実績(Ｋ) </vt:lpstr>
      <vt:lpstr>⑥7.経費内訳(Ｋ)</vt:lpstr>
      <vt:lpstr>⑥年間報告書</vt:lpstr>
      <vt:lpstr>収益報告</vt:lpstr>
      <vt:lpstr>変更時もくじ</vt:lpstr>
      <vt:lpstr>様式⑦変更申請</vt:lpstr>
      <vt:lpstr>⑦1.事業内容変更(Ｋ)</vt:lpstr>
      <vt:lpstr>⑦2.成果目標変更(Ｋ)</vt:lpstr>
      <vt:lpstr>⑦3.変更活動積算内訳(Ｋ)</vt:lpstr>
      <vt:lpstr> ⑦変更交付</vt:lpstr>
      <vt:lpstr>事業成果もくじ</vt:lpstr>
      <vt:lpstr>様式⑨事業成果</vt:lpstr>
      <vt:lpstr>⑨1.事業内容(Ｋ) </vt:lpstr>
      <vt:lpstr>⑨2.目標と成果(Ｋ)</vt:lpstr>
      <vt:lpstr>⑨3.評価分析(Ｋ)</vt:lpstr>
      <vt:lpstr>⑨4.活動方針(Ｋ)</vt:lpstr>
      <vt:lpstr>様式⑩消費税</vt:lpstr>
      <vt:lpstr>様式⑪事前着手</vt:lpstr>
      <vt:lpstr>別紙</vt:lpstr>
      <vt:lpstr>' ⑦変更交付'!Print_Area</vt:lpstr>
      <vt:lpstr>①1.概要!Print_Area</vt:lpstr>
      <vt:lpstr>'①2.申請事業の目的 '!Print_Area</vt:lpstr>
      <vt:lpstr>'①3.実施体制 '!Print_Area</vt:lpstr>
      <vt:lpstr>'①4.申請事業の内容(Ｋ)'!Print_Area</vt:lpstr>
      <vt:lpstr>'①5.スケジュール(Ｋ)'!Print_Area</vt:lpstr>
      <vt:lpstr>'①6.成果目標(Ｋ)'!Print_Area</vt:lpstr>
      <vt:lpstr>'①7.積算内訳(Ｋ)'!Print_Area</vt:lpstr>
      <vt:lpstr>①8.添付資料!Print_Area</vt:lpstr>
      <vt:lpstr>①交付申請書!Print_Area</vt:lpstr>
      <vt:lpstr>'⑥4.実施内容(Ｋ)'!Print_Area</vt:lpstr>
      <vt:lpstr>'⑥5.スケジュール(Ｋ)'!Print_Area</vt:lpstr>
      <vt:lpstr>'⑥6.成果実績(Ｋ) '!Print_Area</vt:lpstr>
      <vt:lpstr>'⑥7.経費内訳(Ｋ)'!Print_Area</vt:lpstr>
      <vt:lpstr>⑥年間報告書!Print_Area</vt:lpstr>
      <vt:lpstr>'⑦1.事業内容変更(Ｋ)'!Print_Area</vt:lpstr>
      <vt:lpstr>'⑦2.成果目標変更(Ｋ)'!Print_Area</vt:lpstr>
      <vt:lpstr>'⑦3.変更活動積算内訳(Ｋ)'!Print_Area</vt:lpstr>
      <vt:lpstr>'⑨1.事業内容(Ｋ) '!Print_Area</vt:lpstr>
      <vt:lpstr>'⑨2.目標と成果(Ｋ)'!Print_Area</vt:lpstr>
      <vt:lpstr>'⑨3.評価分析(Ｋ)'!Print_Area</vt:lpstr>
      <vt:lpstr>'⑨4.活動方針(Ｋ)'!Print_Area</vt:lpstr>
      <vt:lpstr>事業成果もくじ!Print_Area</vt:lpstr>
      <vt:lpstr>収益報告!Print_Area</vt:lpstr>
      <vt:lpstr>申請時もくじ!Print_Area</vt:lpstr>
      <vt:lpstr>年度報告もくじ!Print_Area</vt:lpstr>
      <vt:lpstr>別紙!Print_Area</vt:lpstr>
      <vt:lpstr>変更時もくじ!Print_Area</vt:lpstr>
      <vt:lpstr>様式①申請!Print_Area</vt:lpstr>
      <vt:lpstr>様式③!Print_Area</vt:lpstr>
      <vt:lpstr>様式④!Print_Area</vt:lpstr>
      <vt:lpstr>様式⑤!Print_Area</vt:lpstr>
      <vt:lpstr>様式⑥年間!Print_Area</vt:lpstr>
      <vt:lpstr>様式⑦変更申請!Print_Area</vt:lpstr>
      <vt:lpstr>様式⑨事業成果!Print_Area</vt:lpstr>
      <vt:lpstr>様式⑩消費税!Print_Area</vt:lpstr>
      <vt:lpstr>様式⑪事前着手!Print_Area</vt:lpstr>
      <vt:lpstr>'①4.申請事業の内容(Ｋ)'!Print_Titles</vt:lpstr>
      <vt:lpstr>'①5.スケジュール(Ｋ)'!Print_Titles</vt:lpstr>
      <vt:lpstr>'①7.積算内訳(Ｋ)'!Print_Titles</vt:lpstr>
      <vt:lpstr>'⑥4.実施内容(Ｋ)'!Print_Titles</vt:lpstr>
      <vt:lpstr>'⑥5.スケジュール(Ｋ)'!Print_Titles</vt:lpstr>
      <vt:lpstr>'⑥7.経費内訳(Ｋ)'!Print_Titles</vt:lpstr>
      <vt:lpstr>'⑦1.事業内容変更(Ｋ)'!Print_Titles</vt:lpstr>
      <vt:lpstr>'⑦3.変更活動積算内訳(Ｋ)'!Print_Titles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2021-03-19T07:07:04Z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0x010100DDE5BC922236E54FB510181816B74884</vt:lpwstr>
  </property>
</Properties>
</file>