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52122C22-2DFC-45C7-AAA7-5026E63227BE}" xr6:coauthVersionLast="47" xr6:coauthVersionMax="47" xr10:uidLastSave="{00000000-0000-0000-0000-000000000000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入札書明細!$A$1:$S$44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5" l="1"/>
  <c r="R38" i="5"/>
  <c r="S39" i="5"/>
  <c r="R39" i="5"/>
  <c r="A1" i="5" l="1"/>
  <c r="S40" i="5"/>
  <c r="R40" i="5"/>
  <c r="S37" i="5"/>
  <c r="R37" i="5"/>
  <c r="S36" i="5"/>
  <c r="R36" i="5"/>
  <c r="S35" i="5"/>
  <c r="R35" i="5"/>
  <c r="S34" i="5"/>
  <c r="R34" i="5"/>
  <c r="S33" i="5"/>
  <c r="R33" i="5"/>
  <c r="S32" i="5"/>
  <c r="R32" i="5"/>
  <c r="S31" i="5"/>
  <c r="R31" i="5"/>
  <c r="S30" i="5"/>
  <c r="R30" i="5"/>
  <c r="S29" i="5"/>
  <c r="R29" i="5"/>
  <c r="S28" i="5"/>
  <c r="R28" i="5"/>
  <c r="S27" i="5"/>
  <c r="R27" i="5"/>
  <c r="S26" i="5"/>
  <c r="R26" i="5"/>
  <c r="S25" i="5"/>
  <c r="R25" i="5"/>
  <c r="S24" i="5"/>
  <c r="R24" i="5"/>
  <c r="S23" i="5"/>
  <c r="R23" i="5"/>
  <c r="S22" i="5"/>
  <c r="R22" i="5"/>
  <c r="S21" i="5"/>
  <c r="R21" i="5"/>
  <c r="S20" i="5"/>
  <c r="R20" i="5"/>
  <c r="S19" i="5"/>
  <c r="R19" i="5"/>
  <c r="S18" i="5"/>
  <c r="R18" i="5"/>
  <c r="S17" i="5"/>
  <c r="R17" i="5"/>
  <c r="S16" i="5"/>
  <c r="R16" i="5"/>
  <c r="S15" i="5"/>
  <c r="R15" i="5"/>
  <c r="S14" i="5"/>
  <c r="R14" i="5"/>
  <c r="S13" i="5"/>
  <c r="R13" i="5"/>
  <c r="S12" i="5"/>
  <c r="R12" i="5"/>
  <c r="S11" i="5"/>
  <c r="R11" i="5"/>
  <c r="S10" i="5"/>
  <c r="R10" i="5"/>
  <c r="S9" i="5"/>
  <c r="R9" i="5"/>
  <c r="S8" i="5"/>
  <c r="R8" i="5"/>
  <c r="S7" i="5"/>
  <c r="R7" i="5"/>
  <c r="S6" i="5"/>
  <c r="R6" i="5"/>
  <c r="S5" i="5"/>
  <c r="R5" i="5"/>
  <c r="S4" i="5"/>
  <c r="Q42" i="5" s="1"/>
  <c r="B27" i="1" s="1"/>
  <c r="R4" i="5"/>
  <c r="B30" i="1" l="1"/>
  <c r="B23" i="2"/>
  <c r="K22" i="2"/>
</calcChain>
</file>

<file path=xl/sharedStrings.xml><?xml version="1.0" encoding="utf-8"?>
<sst xmlns="http://schemas.openxmlformats.org/spreadsheetml/2006/main" count="281" uniqueCount="103">
  <si>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</si>
  <si>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</si>
  <si>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</si>
  <si>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</si>
  <si>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</si>
  <si>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</si>
  <si>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</si>
  <si>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</si>
  <si>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</si>
  <si>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</si>
  <si>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</si>
  <si>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</si>
  <si>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</si>
  <si>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</si>
  <si>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</si>
  <si>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</si>
  <si>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</si>
  <si>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</si>
  <si>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</si>
  <si>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</si>
  <si>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</si>
  <si>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</si>
  <si>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</si>
  <si>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</si>
  <si>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</si>
  <si>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</si>
  <si>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</si>
  <si>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</si>
  <si>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</si>
  <si>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</si>
  <si>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</si>
  <si>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</si>
  <si>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</si>
  <si>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</si>
  <si>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</si>
  <si>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</si>
  <si>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</si>
  <si>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</si>
  <si>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</si>
  <si>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</si>
  <si>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</si>
  <si>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</si>
  <si>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</si>
  <si>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t>派遣職員C</t>
  </si>
  <si>
    <t>派遣職員D</t>
  </si>
  <si>
    <t>派遣職員E</t>
  </si>
  <si>
    <t>派遣職員F</t>
  </si>
  <si>
    <t>派遣職員G</t>
  </si>
  <si>
    <t>派遣職員H</t>
  </si>
  <si>
    <t>派遣職員I</t>
  </si>
  <si>
    <t>派遣職員J</t>
  </si>
  <si>
    <t>派遣職員K</t>
  </si>
  <si>
    <t>派遣職員L</t>
  </si>
  <si>
    <t>派遣職員M</t>
  </si>
  <si>
    <t>派遣職員N</t>
  </si>
  <si>
    <t>派遣職員O</t>
  </si>
  <si>
    <t>派遣職員P</t>
  </si>
  <si>
    <t>派遣職員Q</t>
  </si>
  <si>
    <t>派遣職員R</t>
  </si>
  <si>
    <t>派遣職員S</t>
  </si>
  <si>
    <t>派遣職員T</t>
  </si>
  <si>
    <t>派遣職員U</t>
    <phoneticPr fontId="11"/>
  </si>
  <si>
    <t>派遣職員V</t>
    <phoneticPr fontId="11"/>
  </si>
  <si>
    <t>派遣職員W</t>
    <phoneticPr fontId="11"/>
  </si>
  <si>
    <t>派遣職員X</t>
    <phoneticPr fontId="11"/>
  </si>
  <si>
    <t>派遣職員Y</t>
    <phoneticPr fontId="11"/>
  </si>
  <si>
    <t>派遣職員Z</t>
    <phoneticPr fontId="11"/>
  </si>
  <si>
    <t>派遣職員AA</t>
    <phoneticPr fontId="11"/>
  </si>
  <si>
    <t>派遣職員AB</t>
    <phoneticPr fontId="11"/>
  </si>
  <si>
    <t>派遣職員AC</t>
    <phoneticPr fontId="11"/>
  </si>
  <si>
    <t>派遣職員AD</t>
    <phoneticPr fontId="11"/>
  </si>
  <si>
    <t>派遣職員AE</t>
    <phoneticPr fontId="11"/>
  </si>
  <si>
    <t>派遣職員AF</t>
    <phoneticPr fontId="11"/>
  </si>
  <si>
    <t>派遣職員AG</t>
    <phoneticPr fontId="11"/>
  </si>
  <si>
    <t>派遣職員AH</t>
    <phoneticPr fontId="11"/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</si>
  <si>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</si>
  <si>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</si>
  <si>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</si>
  <si>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</si>
  <si>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アジア経済研究所</t>
    <rPh sb="3" eb="8">
      <t>ケイザイケンキュウジョ</t>
    </rPh>
    <phoneticPr fontId="1"/>
  </si>
  <si>
    <t>派遣職員AI</t>
  </si>
  <si>
    <t>派遣職員AJ</t>
  </si>
  <si>
    <t>派遣職員AK</t>
  </si>
  <si>
    <t>研究企画課</t>
  </si>
  <si>
    <t>～</t>
  </si>
  <si>
    <t>12:00～13:00</t>
  </si>
  <si>
    <t>月火水木金</t>
  </si>
  <si>
    <t>研究企画課（システム・データ班）</t>
  </si>
  <si>
    <t>研究管理課（財務班）</t>
  </si>
  <si>
    <t>研究管理課（庁舎管理班）</t>
  </si>
  <si>
    <t>研究人材課</t>
  </si>
  <si>
    <t>週3日</t>
  </si>
  <si>
    <t>研究推進課
（推進班）</t>
  </si>
  <si>
    <t>研究事業開発課</t>
  </si>
  <si>
    <t>研究イベント課</t>
  </si>
  <si>
    <t>研究交流・研修課</t>
  </si>
  <si>
    <t>図書館情報課（総括班）</t>
  </si>
  <si>
    <t>図書館情報課（情報発信班）</t>
  </si>
  <si>
    <t>図書館情報課（情報サービス班）</t>
  </si>
  <si>
    <t>成果出版課</t>
  </si>
  <si>
    <t>地域研究センター</t>
  </si>
  <si>
    <t>動向分析研究グループ</t>
  </si>
  <si>
    <t>ERIA連携室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</si>
</sst>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&quot;年&quot;m&quot;月&quot;d&quot;日&quot;;@"/>
    <numFmt numFmtId="165" formatCode="#,##0_ "/>
    <numFmt numFmtId="166" formatCode="yyyy/m/d;@"/>
    <numFmt numFmtId="167" formatCode="h:mm;@"/>
    <numFmt numFmtId="168" formatCode="#,##0_);[Red]\(#,##0\)"/>
    <numFmt numFmtId="169" formatCode="&quot;¥&quot;#,##0_);\(&quot;¥&quot;#,##0\)"/>
  </numFmts>
  <fonts count="1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65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66" fontId="10" fillId="0" borderId="0" xfId="1" applyNumberFormat="1" applyFont="1">
      <alignment vertical="center"/>
    </xf>
    <xf numFmtId="0" fontId="10" fillId="0" borderId="0" xfId="1" applyFont="1">
      <alignment vertical="center"/>
    </xf>
    <xf numFmtId="167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68" fontId="10" fillId="0" borderId="0" xfId="1" applyNumberFormat="1" applyFont="1" applyAlignment="1">
      <alignment horizontal="right" vertical="center"/>
    </xf>
    <xf numFmtId="165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68" fontId="10" fillId="2" borderId="5" xfId="1" applyNumberFormat="1" applyFont="1" applyFill="1" applyBorder="1" applyAlignment="1">
      <alignment horizontal="center" vertical="center" wrapText="1"/>
    </xf>
    <xf numFmtId="168" fontId="10" fillId="2" borderId="4" xfId="1" applyNumberFormat="1" applyFont="1" applyFill="1" applyBorder="1" applyAlignment="1">
      <alignment horizontal="center" vertical="center" wrapText="1"/>
    </xf>
    <xf numFmtId="168" fontId="10" fillId="2" borderId="1" xfId="1" applyNumberFormat="1" applyFont="1" applyFill="1" applyBorder="1" applyAlignment="1">
      <alignment horizontal="center" vertical="center" wrapText="1"/>
    </xf>
    <xf numFmtId="165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66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167" fontId="12" fillId="0" borderId="2" xfId="1" applyNumberFormat="1" applyFont="1" applyBorder="1" applyAlignment="1">
      <alignment horizontal="center" vertical="center" wrapText="1"/>
    </xf>
    <xf numFmtId="167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68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68" fontId="12" fillId="0" borderId="4" xfId="2" applyNumberFormat="1" applyFont="1" applyFill="1" applyBorder="1" applyAlignment="1">
      <alignment horizontal="center" vertical="center" wrapText="1"/>
    </xf>
    <xf numFmtId="168" fontId="12" fillId="0" borderId="1" xfId="2" applyNumberFormat="1" applyFont="1" applyFill="1" applyBorder="1" applyAlignment="1">
      <alignment horizontal="right" vertical="center" wrapText="1"/>
    </xf>
    <xf numFmtId="168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68" fontId="9" fillId="0" borderId="0" xfId="1" applyNumberFormat="1" applyFont="1">
      <alignment vertical="center"/>
    </xf>
    <xf numFmtId="165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66" fontId="9" fillId="0" borderId="0" xfId="1" applyNumberFormat="1" applyFont="1">
      <alignment vertical="center"/>
    </xf>
    <xf numFmtId="167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68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68" fontId="14" fillId="3" borderId="2" xfId="1" applyNumberFormat="1" applyFont="1" applyFill="1" applyBorder="1" applyAlignment="1">
      <alignment horizontal="center" vertical="center" wrapText="1"/>
    </xf>
    <xf numFmtId="168" fontId="14" fillId="3" borderId="3" xfId="1" applyNumberFormat="1" applyFont="1" applyFill="1" applyBorder="1" applyAlignment="1">
      <alignment horizontal="center" vertical="center" wrapText="1"/>
    </xf>
    <xf numFmtId="169" fontId="14" fillId="4" borderId="6" xfId="1" applyNumberFormat="1" applyFont="1" applyFill="1" applyBorder="1" applyAlignment="1">
      <alignment horizontal="center" vertical="center" wrapText="1"/>
    </xf>
    <xf numFmtId="169" fontId="14" fillId="4" borderId="7" xfId="1" applyNumberFormat="1" applyFont="1" applyFill="1" applyBorder="1" applyAlignment="1">
      <alignment horizontal="center" vertical="center" wrapText="1"/>
    </xf>
    <xf numFmtId="169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>
      <selection activeCell="B2" sqref="B2"/>
    </sheetView>
  </sheetViews>
  <sheetFormatPr defaultRowHeight="15"/>
  <cols>
    <col min="1" max="1" width="15.42578125" customWidth="1"/>
    <col min="2" max="2" width="33.42578125" bestFit="1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2">
      <c r="A1" t="s">
        <v>78</v>
      </c>
    </row>
    <row r="2" spans="1:2">
      <c r="A2" s="6" t="s">
        <v>18</v>
      </c>
      <c r="B2" s="7" t="s">
        <v>79</v>
      </c>
    </row>
    <row r="3" spans="1:2">
      <c r="A3" s="6" t="s">
        <v>19</v>
      </c>
      <c r="B3" s="9">
        <v>46013</v>
      </c>
    </row>
    <row r="4" spans="1:2">
      <c r="A4" s="8"/>
      <c r="B4" s="8"/>
    </row>
  </sheetData>
  <sheetProtection algorithmName="SHA-512" hashValue="0gPPj1o/aOeNa1Bu/mYXSSTCZGGabgb9mVc2AG5Co9JuSCdVjtLq0KSd35tq43Ozg38vErFhH/9cyIrNi5YCzA==" saltValue="CCqsqFNt1Vncb6NYHdpIdw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22" sqref="F22"/>
    </sheetView>
  </sheetViews>
  <sheetFormatPr defaultRowHeight="15"/>
  <cols>
    <col min="1" max="1" width="5.28515625" customWidth="1"/>
  </cols>
  <sheetData>
    <row r="1" spans="2:9">
      <c r="B1" s="4"/>
      <c r="I1" s="1" t="s">
        <v>77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62" t="s">
        <v>1</v>
      </c>
      <c r="C6" s="62"/>
      <c r="D6" s="62"/>
      <c r="E6" s="62"/>
      <c r="F6" s="62"/>
      <c r="G6" s="62"/>
      <c r="H6" s="62"/>
      <c r="I6" s="62"/>
    </row>
    <row r="7" spans="2:9">
      <c r="B7" s="2" t="s">
        <v>2</v>
      </c>
    </row>
    <row r="9" spans="2:9">
      <c r="B9" s="2"/>
    </row>
    <row r="10" spans="2:9">
      <c r="F10" s="10"/>
      <c r="G10" s="10"/>
      <c r="H10" s="10"/>
      <c r="I10" s="11" t="s">
        <v>3</v>
      </c>
    </row>
    <row r="11" spans="2:9">
      <c r="B11" s="2"/>
    </row>
    <row r="12" spans="2:9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>
      <c r="B14" s="3"/>
    </row>
    <row r="15" spans="2:9">
      <c r="B15" s="3"/>
    </row>
    <row r="16" spans="2:9">
      <c r="D16" s="64" t="s">
        <v>8</v>
      </c>
      <c r="E16" s="64"/>
      <c r="F16" s="10"/>
      <c r="G16" s="10"/>
      <c r="H16" s="10"/>
      <c r="I16" s="10"/>
    </row>
    <row r="17" spans="2:9">
      <c r="B17" s="3"/>
      <c r="D17" s="10"/>
      <c r="E17" s="10"/>
      <c r="F17" s="10"/>
      <c r="G17" s="10"/>
      <c r="H17" s="10"/>
      <c r="I17" s="10"/>
    </row>
    <row r="18" spans="2:9">
      <c r="D18" s="64" t="s">
        <v>9</v>
      </c>
      <c r="E18" s="64"/>
      <c r="F18" s="10"/>
      <c r="G18" s="10"/>
      <c r="H18" s="10"/>
      <c r="I18" s="10"/>
    </row>
    <row r="19" spans="2:9">
      <c r="B19" s="3"/>
      <c r="D19" s="10"/>
      <c r="E19" s="10"/>
      <c r="F19" s="10"/>
      <c r="G19" s="10"/>
      <c r="H19" s="10"/>
      <c r="I19" s="10"/>
    </row>
    <row r="20" spans="2:9">
      <c r="D20" s="64" t="s">
        <v>10</v>
      </c>
      <c r="E20" s="64"/>
      <c r="F20" s="10"/>
      <c r="G20" s="10"/>
      <c r="H20" s="10"/>
      <c r="I20" s="11" t="s">
        <v>11</v>
      </c>
    </row>
    <row r="21" spans="2:9">
      <c r="B21" s="3"/>
      <c r="D21" s="10"/>
      <c r="E21" s="10"/>
      <c r="F21" s="10"/>
      <c r="G21" s="10"/>
      <c r="H21" s="10"/>
      <c r="I21" s="10"/>
    </row>
    <row r="22" spans="2:9">
      <c r="D22" s="60" t="s">
        <v>21</v>
      </c>
      <c r="E22" s="60"/>
      <c r="F22" s="10"/>
      <c r="G22" s="10"/>
      <c r="H22" s="10"/>
      <c r="I22" s="11" t="s">
        <v>6</v>
      </c>
    </row>
    <row r="23" spans="2:9">
      <c r="B23" s="3"/>
      <c r="D23" s="10"/>
      <c r="E23" s="10"/>
      <c r="F23" s="10"/>
      <c r="G23" s="10"/>
      <c r="H23" s="10"/>
      <c r="I23" s="10"/>
    </row>
    <row r="24" spans="2:9">
      <c r="B24" s="3"/>
      <c r="D24" s="10"/>
      <c r="E24" s="10"/>
      <c r="F24" s="10"/>
      <c r="G24" s="10"/>
      <c r="H24" s="10"/>
      <c r="I24" s="10"/>
    </row>
    <row r="25" spans="2:9">
      <c r="B25" s="3"/>
      <c r="D25" s="10"/>
      <c r="E25" s="10"/>
      <c r="F25" s="10"/>
      <c r="G25" s="10"/>
      <c r="H25" s="10"/>
      <c r="I25" s="10"/>
    </row>
    <row r="26" spans="2:9">
      <c r="B26" s="3"/>
      <c r="D26" s="10"/>
      <c r="E26" s="10"/>
      <c r="F26" s="10"/>
      <c r="G26" s="10"/>
      <c r="H26" s="10"/>
      <c r="I26" s="10"/>
    </row>
    <row r="27" spans="2:9">
      <c r="B27" s="61" t="str">
        <f>"入札金額（税別）　　　　　　"&amp;TEXT(入札書明細!Q42,"\#,##0")&amp;"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>
      <c r="B28" s="3"/>
    </row>
    <row r="29" spans="2:9">
      <c r="B29" s="3"/>
    </row>
    <row r="30" spans="2:9">
      <c r="B30" s="59" t="str">
        <f>"入札件名　　労働者派遣業務（"&amp;入力用!B2&amp;"） "</f>
        <v xml:space="preserve">入札件名　　労働者派遣業務（アジア経済研究所） </v>
      </c>
      <c r="C30" s="59"/>
      <c r="D30" s="59"/>
      <c r="E30" s="59"/>
      <c r="F30" s="59"/>
      <c r="G30" s="59"/>
      <c r="H30" s="59"/>
      <c r="I30" s="59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4F/RR7+62uJ2OfRoBkqvQ93k5PGSwVsnxLsNo/Skn6ME3rKsbMWYNw5dTrZgUDwDEefnQPYt8LAJ9ZftYBhAoQ==" saltValue="gTbSEmamecKemDXOBUPgsQ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54"/>
  <sheetViews>
    <sheetView zoomScale="120" zoomScaleNormal="120" zoomScaleSheetLayoutView="100" workbookViewId="0">
      <selection activeCell="Q4" sqref="Q4"/>
    </sheetView>
  </sheetViews>
  <sheetFormatPr defaultColWidth="9" defaultRowHeight="12"/>
  <cols>
    <col min="1" max="1" width="2.5703125" style="46" customWidth="1"/>
    <col min="2" max="2" width="9.28515625" style="46" customWidth="1"/>
    <col min="3" max="3" width="15.5703125" style="54" customWidth="1"/>
    <col min="4" max="4" width="8.5703125" style="55" customWidth="1"/>
    <col min="5" max="5" width="3.140625" style="14" bestFit="1" customWidth="1"/>
    <col min="6" max="6" width="8.5703125" style="55" customWidth="1"/>
    <col min="7" max="7" width="5.5703125" style="56" customWidth="1"/>
    <col min="8" max="8" width="3.140625" style="14" bestFit="1" customWidth="1"/>
    <col min="9" max="9" width="5.5703125" style="56" customWidth="1"/>
    <col min="10" max="10" width="11.5703125" style="14" customWidth="1"/>
    <col min="11" max="11" width="12.5703125" style="14" customWidth="1"/>
    <col min="12" max="12" width="10.5703125" style="57" customWidth="1"/>
    <col min="13" max="13" width="10.5703125" style="14" customWidth="1"/>
    <col min="14" max="14" width="9.5703125" style="46" customWidth="1"/>
    <col min="15" max="16" width="10.5703125" style="46" customWidth="1"/>
    <col min="17" max="18" width="10.5703125" style="58" customWidth="1"/>
    <col min="19" max="19" width="18.140625" style="49" customWidth="1"/>
    <col min="20" max="20" width="9.71093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>
      <c r="A1" s="66" t="str">
        <f>"入札書明細【"&amp;入力用!B2&amp;"】"</f>
        <v>入札書明細【アジア経済研究所】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>
      <c r="A4" s="33">
        <v>1</v>
      </c>
      <c r="B4" s="34" t="s">
        <v>41</v>
      </c>
      <c r="C4" s="34" t="s">
        <v>83</v>
      </c>
      <c r="D4" s="35">
        <v>46113</v>
      </c>
      <c r="E4" s="36" t="s">
        <v>84</v>
      </c>
      <c r="F4" s="37">
        <v>46477</v>
      </c>
      <c r="G4" s="38">
        <v>0.375</v>
      </c>
      <c r="H4" s="36" t="s">
        <v>84</v>
      </c>
      <c r="I4" s="39">
        <v>0.70833333333333337</v>
      </c>
      <c r="J4" s="34" t="s">
        <v>85</v>
      </c>
      <c r="K4" s="34" t="s">
        <v>86</v>
      </c>
      <c r="L4" s="40">
        <v>0.29166666666666669</v>
      </c>
      <c r="M4" s="34">
        <v>241</v>
      </c>
      <c r="N4" s="33">
        <v>1687</v>
      </c>
      <c r="O4" s="33">
        <v>241</v>
      </c>
      <c r="P4" s="41">
        <v>120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>
      <c r="A5" s="33">
        <v>2</v>
      </c>
      <c r="B5" s="34" t="s">
        <v>42</v>
      </c>
      <c r="C5" s="34" t="s">
        <v>83</v>
      </c>
      <c r="D5" s="35">
        <v>46113</v>
      </c>
      <c r="E5" s="36" t="s">
        <v>84</v>
      </c>
      <c r="F5" s="37">
        <v>46477</v>
      </c>
      <c r="G5" s="38">
        <v>0.375</v>
      </c>
      <c r="H5" s="36" t="s">
        <v>84</v>
      </c>
      <c r="I5" s="39">
        <v>0.70833333333333337</v>
      </c>
      <c r="J5" s="34" t="s">
        <v>85</v>
      </c>
      <c r="K5" s="34" t="s">
        <v>86</v>
      </c>
      <c r="L5" s="40">
        <v>0.29166666666666669</v>
      </c>
      <c r="M5" s="34">
        <v>241</v>
      </c>
      <c r="N5" s="33">
        <v>1687</v>
      </c>
      <c r="O5" s="33">
        <v>60</v>
      </c>
      <c r="P5" s="41">
        <v>5</v>
      </c>
      <c r="Q5" s="42"/>
      <c r="R5" s="43" t="str">
        <f t="shared" ref="R5:R40" si="0">IF(Q5=0,"",ROUNDDOWN(Q5*1.25,0))</f>
        <v/>
      </c>
      <c r="S5" s="44" t="str">
        <f t="shared" ref="S5:S40" si="1">IF(Q5=0,"",(N5+O5)*Q5+(P5*R5))</f>
        <v/>
      </c>
      <c r="T5" s="31"/>
      <c r="U5" s="45"/>
      <c r="V5" s="45"/>
    </row>
    <row r="6" spans="1:22" s="32" customFormat="1" ht="20.100000000000001" customHeight="1">
      <c r="A6" s="33">
        <v>3</v>
      </c>
      <c r="B6" s="34" t="s">
        <v>43</v>
      </c>
      <c r="C6" s="34" t="s">
        <v>83</v>
      </c>
      <c r="D6" s="35">
        <v>46113</v>
      </c>
      <c r="E6" s="36" t="s">
        <v>84</v>
      </c>
      <c r="F6" s="37">
        <v>46477</v>
      </c>
      <c r="G6" s="38">
        <v>0.375</v>
      </c>
      <c r="H6" s="36" t="s">
        <v>84</v>
      </c>
      <c r="I6" s="39">
        <v>0.70833333333333337</v>
      </c>
      <c r="J6" s="34" t="s">
        <v>85</v>
      </c>
      <c r="K6" s="34" t="s">
        <v>86</v>
      </c>
      <c r="L6" s="40">
        <v>0.29166666666666669</v>
      </c>
      <c r="M6" s="34">
        <v>241</v>
      </c>
      <c r="N6" s="33">
        <v>1687</v>
      </c>
      <c r="O6" s="33">
        <v>60</v>
      </c>
      <c r="P6" s="41">
        <v>5</v>
      </c>
      <c r="Q6" s="42"/>
      <c r="R6" s="43" t="str">
        <f t="shared" si="0"/>
        <v/>
      </c>
      <c r="S6" s="44" t="str">
        <f t="shared" si="1"/>
        <v/>
      </c>
      <c r="T6" s="31"/>
      <c r="U6" s="45"/>
      <c r="V6" s="45"/>
    </row>
    <row r="7" spans="1:22" s="32" customFormat="1" ht="20.100000000000001" customHeight="1">
      <c r="A7" s="33">
        <v>4</v>
      </c>
      <c r="B7" s="34" t="s">
        <v>44</v>
      </c>
      <c r="C7" s="34" t="s">
        <v>87</v>
      </c>
      <c r="D7" s="35">
        <v>46113</v>
      </c>
      <c r="E7" s="36" t="s">
        <v>84</v>
      </c>
      <c r="F7" s="37">
        <v>46477</v>
      </c>
      <c r="G7" s="38">
        <v>0.39583333333333331</v>
      </c>
      <c r="H7" s="36" t="s">
        <v>84</v>
      </c>
      <c r="I7" s="39">
        <v>0.72916666666666663</v>
      </c>
      <c r="J7" s="34" t="s">
        <v>85</v>
      </c>
      <c r="K7" s="34" t="s">
        <v>86</v>
      </c>
      <c r="L7" s="40">
        <v>0.29166666666666663</v>
      </c>
      <c r="M7" s="34">
        <v>241</v>
      </c>
      <c r="N7" s="33">
        <v>1686.9999999999998</v>
      </c>
      <c r="O7" s="33">
        <v>20</v>
      </c>
      <c r="P7" s="41">
        <v>0</v>
      </c>
      <c r="Q7" s="42"/>
      <c r="R7" s="43" t="str">
        <f t="shared" si="0"/>
        <v/>
      </c>
      <c r="S7" s="44" t="str">
        <f t="shared" si="1"/>
        <v/>
      </c>
      <c r="T7" s="31"/>
      <c r="U7" s="45"/>
      <c r="V7" s="45"/>
    </row>
    <row r="8" spans="1:22" s="32" customFormat="1" ht="20.100000000000001" customHeight="1">
      <c r="A8" s="33">
        <v>5</v>
      </c>
      <c r="B8" s="34" t="s">
        <v>45</v>
      </c>
      <c r="C8" s="34" t="s">
        <v>87</v>
      </c>
      <c r="D8" s="35">
        <v>46113</v>
      </c>
      <c r="E8" s="36" t="s">
        <v>84</v>
      </c>
      <c r="F8" s="37">
        <v>46477</v>
      </c>
      <c r="G8" s="38">
        <v>0.39583333333333331</v>
      </c>
      <c r="H8" s="36" t="s">
        <v>84</v>
      </c>
      <c r="I8" s="39">
        <v>0.72916666666666663</v>
      </c>
      <c r="J8" s="34" t="s">
        <v>85</v>
      </c>
      <c r="K8" s="34" t="s">
        <v>86</v>
      </c>
      <c r="L8" s="40">
        <v>0.29166666666666663</v>
      </c>
      <c r="M8" s="34">
        <v>241</v>
      </c>
      <c r="N8" s="33">
        <v>1686.9999999999998</v>
      </c>
      <c r="O8" s="33">
        <v>20</v>
      </c>
      <c r="P8" s="41">
        <v>0</v>
      </c>
      <c r="Q8" s="42"/>
      <c r="R8" s="43" t="str">
        <f t="shared" si="0"/>
        <v/>
      </c>
      <c r="S8" s="44" t="str">
        <f t="shared" si="1"/>
        <v/>
      </c>
      <c r="T8" s="31"/>
      <c r="U8" s="45"/>
      <c r="V8" s="45"/>
    </row>
    <row r="9" spans="1:22" s="32" customFormat="1" ht="20.100000000000001" customHeight="1">
      <c r="A9" s="33">
        <v>6</v>
      </c>
      <c r="B9" s="34" t="s">
        <v>46</v>
      </c>
      <c r="C9" s="34" t="s">
        <v>87</v>
      </c>
      <c r="D9" s="35">
        <v>46113</v>
      </c>
      <c r="E9" s="36" t="s">
        <v>84</v>
      </c>
      <c r="F9" s="37">
        <v>46477</v>
      </c>
      <c r="G9" s="38">
        <v>0.39583333333333331</v>
      </c>
      <c r="H9" s="36" t="s">
        <v>84</v>
      </c>
      <c r="I9" s="39">
        <v>0.72916666666666663</v>
      </c>
      <c r="J9" s="34" t="s">
        <v>85</v>
      </c>
      <c r="K9" s="34" t="s">
        <v>86</v>
      </c>
      <c r="L9" s="40">
        <v>0.29166666666666663</v>
      </c>
      <c r="M9" s="34">
        <v>241</v>
      </c>
      <c r="N9" s="33">
        <v>1686.9999999999998</v>
      </c>
      <c r="O9" s="33">
        <v>20</v>
      </c>
      <c r="P9" s="41">
        <v>0</v>
      </c>
      <c r="Q9" s="42"/>
      <c r="R9" s="43" t="str">
        <f t="shared" si="0"/>
        <v/>
      </c>
      <c r="S9" s="44" t="str">
        <f t="shared" si="1"/>
        <v/>
      </c>
      <c r="T9" s="31"/>
      <c r="U9" s="45"/>
      <c r="V9" s="45"/>
    </row>
    <row r="10" spans="1:22" s="32" customFormat="1" ht="20.100000000000001" customHeight="1">
      <c r="A10" s="33">
        <v>7</v>
      </c>
      <c r="B10" s="34" t="s">
        <v>47</v>
      </c>
      <c r="C10" s="34" t="s">
        <v>88</v>
      </c>
      <c r="D10" s="35">
        <v>46113</v>
      </c>
      <c r="E10" s="36" t="s">
        <v>84</v>
      </c>
      <c r="F10" s="37">
        <v>46477</v>
      </c>
      <c r="G10" s="38">
        <v>0.375</v>
      </c>
      <c r="H10" s="36" t="s">
        <v>84</v>
      </c>
      <c r="I10" s="39">
        <v>0.70833333333333337</v>
      </c>
      <c r="J10" s="34" t="s">
        <v>85</v>
      </c>
      <c r="K10" s="34" t="s">
        <v>86</v>
      </c>
      <c r="L10" s="40">
        <v>0.29166666666666669</v>
      </c>
      <c r="M10" s="34">
        <v>241</v>
      </c>
      <c r="N10" s="33">
        <v>1687</v>
      </c>
      <c r="O10" s="33">
        <v>30</v>
      </c>
      <c r="P10" s="41">
        <v>10</v>
      </c>
      <c r="Q10" s="42"/>
      <c r="R10" s="43" t="str">
        <f t="shared" si="0"/>
        <v/>
      </c>
      <c r="S10" s="44" t="str">
        <f t="shared" si="1"/>
        <v/>
      </c>
      <c r="T10" s="31"/>
      <c r="U10" s="45"/>
      <c r="V10" s="45"/>
    </row>
    <row r="11" spans="1:22" s="32" customFormat="1" ht="20.100000000000001" customHeight="1">
      <c r="A11" s="33">
        <v>8</v>
      </c>
      <c r="B11" s="34" t="s">
        <v>48</v>
      </c>
      <c r="C11" s="34" t="s">
        <v>88</v>
      </c>
      <c r="D11" s="35">
        <v>46113</v>
      </c>
      <c r="E11" s="36" t="s">
        <v>84</v>
      </c>
      <c r="F11" s="37">
        <v>46477</v>
      </c>
      <c r="G11" s="38">
        <v>0.375</v>
      </c>
      <c r="H11" s="36" t="s">
        <v>84</v>
      </c>
      <c r="I11" s="39">
        <v>0.70833333333333337</v>
      </c>
      <c r="J11" s="34" t="s">
        <v>85</v>
      </c>
      <c r="K11" s="34" t="s">
        <v>86</v>
      </c>
      <c r="L11" s="40">
        <v>0.29166666666666669</v>
      </c>
      <c r="M11" s="34">
        <v>241</v>
      </c>
      <c r="N11" s="33">
        <v>1687</v>
      </c>
      <c r="O11" s="33">
        <v>30</v>
      </c>
      <c r="P11" s="41">
        <v>10</v>
      </c>
      <c r="Q11" s="42"/>
      <c r="R11" s="43" t="str">
        <f t="shared" si="0"/>
        <v/>
      </c>
      <c r="S11" s="44" t="str">
        <f t="shared" si="1"/>
        <v/>
      </c>
      <c r="T11" s="31"/>
      <c r="U11" s="45"/>
      <c r="V11" s="45"/>
    </row>
    <row r="12" spans="1:22" s="32" customFormat="1" ht="20.100000000000001" customHeight="1">
      <c r="A12" s="33">
        <v>9</v>
      </c>
      <c r="B12" s="34" t="s">
        <v>49</v>
      </c>
      <c r="C12" s="34" t="s">
        <v>89</v>
      </c>
      <c r="D12" s="35">
        <v>46113</v>
      </c>
      <c r="E12" s="36" t="s">
        <v>84</v>
      </c>
      <c r="F12" s="37">
        <v>46477</v>
      </c>
      <c r="G12" s="38">
        <v>0.375</v>
      </c>
      <c r="H12" s="36" t="s">
        <v>84</v>
      </c>
      <c r="I12" s="39">
        <v>0.70833333333333337</v>
      </c>
      <c r="J12" s="34" t="s">
        <v>85</v>
      </c>
      <c r="K12" s="34" t="s">
        <v>86</v>
      </c>
      <c r="L12" s="40">
        <v>0.29166666666666669</v>
      </c>
      <c r="M12" s="34">
        <v>241</v>
      </c>
      <c r="N12" s="33">
        <v>1687</v>
      </c>
      <c r="O12" s="33">
        <v>30</v>
      </c>
      <c r="P12" s="41">
        <v>10</v>
      </c>
      <c r="Q12" s="42"/>
      <c r="R12" s="43" t="str">
        <f t="shared" si="0"/>
        <v/>
      </c>
      <c r="S12" s="44" t="str">
        <f t="shared" si="1"/>
        <v/>
      </c>
      <c r="T12" s="31"/>
      <c r="U12" s="45"/>
      <c r="V12" s="45"/>
    </row>
    <row r="13" spans="1:22" s="32" customFormat="1" ht="20.100000000000001" customHeight="1">
      <c r="A13" s="33">
        <v>10</v>
      </c>
      <c r="B13" s="34" t="s">
        <v>50</v>
      </c>
      <c r="C13" s="34" t="s">
        <v>90</v>
      </c>
      <c r="D13" s="35">
        <v>46113</v>
      </c>
      <c r="E13" s="36" t="s">
        <v>84</v>
      </c>
      <c r="F13" s="37">
        <v>46477</v>
      </c>
      <c r="G13" s="38">
        <v>0.375</v>
      </c>
      <c r="H13" s="36" t="s">
        <v>84</v>
      </c>
      <c r="I13" s="39">
        <v>0.70833333333333337</v>
      </c>
      <c r="J13" s="34" t="s">
        <v>85</v>
      </c>
      <c r="K13" s="34" t="s">
        <v>86</v>
      </c>
      <c r="L13" s="40">
        <v>0.29166666666666669</v>
      </c>
      <c r="M13" s="34">
        <v>241</v>
      </c>
      <c r="N13" s="33">
        <v>1687</v>
      </c>
      <c r="O13" s="33">
        <v>120</v>
      </c>
      <c r="P13" s="41">
        <v>0</v>
      </c>
      <c r="Q13" s="42"/>
      <c r="R13" s="43" t="str">
        <f t="shared" si="0"/>
        <v/>
      </c>
      <c r="S13" s="44" t="str">
        <f t="shared" si="1"/>
        <v/>
      </c>
      <c r="T13" s="31"/>
      <c r="U13" s="45"/>
      <c r="V13" s="45"/>
    </row>
    <row r="14" spans="1:22" s="32" customFormat="1" ht="20.100000000000001" customHeight="1">
      <c r="A14" s="33">
        <v>11</v>
      </c>
      <c r="B14" s="34" t="s">
        <v>51</v>
      </c>
      <c r="C14" s="34" t="s">
        <v>90</v>
      </c>
      <c r="D14" s="35">
        <v>46113</v>
      </c>
      <c r="E14" s="36" t="s">
        <v>84</v>
      </c>
      <c r="F14" s="37">
        <v>46477</v>
      </c>
      <c r="G14" s="38">
        <v>0.39583333333333331</v>
      </c>
      <c r="H14" s="36" t="s">
        <v>84</v>
      </c>
      <c r="I14" s="39">
        <v>0.72916666666666663</v>
      </c>
      <c r="J14" s="34" t="s">
        <v>85</v>
      </c>
      <c r="K14" s="34" t="s">
        <v>86</v>
      </c>
      <c r="L14" s="40">
        <v>0.29166666666666663</v>
      </c>
      <c r="M14" s="34">
        <v>241</v>
      </c>
      <c r="N14" s="33">
        <v>1686.9999999999998</v>
      </c>
      <c r="O14" s="33">
        <v>120</v>
      </c>
      <c r="P14" s="41">
        <v>0</v>
      </c>
      <c r="Q14" s="42"/>
      <c r="R14" s="43" t="str">
        <f t="shared" si="0"/>
        <v/>
      </c>
      <c r="S14" s="44" t="str">
        <f t="shared" si="1"/>
        <v/>
      </c>
      <c r="T14" s="31"/>
      <c r="U14" s="45"/>
      <c r="V14" s="45"/>
    </row>
    <row r="15" spans="1:22" s="32" customFormat="1" ht="20.100000000000001" customHeight="1">
      <c r="A15" s="33">
        <v>12</v>
      </c>
      <c r="B15" s="34" t="s">
        <v>52</v>
      </c>
      <c r="C15" s="34" t="s">
        <v>90</v>
      </c>
      <c r="D15" s="35">
        <v>46113</v>
      </c>
      <c r="E15" s="36" t="s">
        <v>84</v>
      </c>
      <c r="F15" s="37">
        <v>46477</v>
      </c>
      <c r="G15" s="38">
        <v>0.41666666666666669</v>
      </c>
      <c r="H15" s="36" t="s">
        <v>84</v>
      </c>
      <c r="I15" s="39">
        <v>0.66666666666666663</v>
      </c>
      <c r="J15" s="34" t="s">
        <v>85</v>
      </c>
      <c r="K15" s="34" t="s">
        <v>91</v>
      </c>
      <c r="L15" s="40">
        <v>0.20833333333333329</v>
      </c>
      <c r="M15" s="34">
        <v>150</v>
      </c>
      <c r="N15" s="33">
        <v>749.99999999999989</v>
      </c>
      <c r="O15" s="33">
        <v>3</v>
      </c>
      <c r="P15" s="41">
        <v>0</v>
      </c>
      <c r="Q15" s="42"/>
      <c r="R15" s="43" t="str">
        <f t="shared" si="0"/>
        <v/>
      </c>
      <c r="S15" s="44" t="str">
        <f t="shared" si="1"/>
        <v/>
      </c>
      <c r="T15" s="31"/>
      <c r="U15" s="45"/>
      <c r="V15" s="45"/>
    </row>
    <row r="16" spans="1:22" s="32" customFormat="1" ht="20.100000000000001" customHeight="1">
      <c r="A16" s="33">
        <v>13</v>
      </c>
      <c r="B16" s="34" t="s">
        <v>53</v>
      </c>
      <c r="C16" s="34" t="s">
        <v>92</v>
      </c>
      <c r="D16" s="35">
        <v>46113</v>
      </c>
      <c r="E16" s="36" t="s">
        <v>84</v>
      </c>
      <c r="F16" s="37">
        <v>46477</v>
      </c>
      <c r="G16" s="38">
        <v>0.375</v>
      </c>
      <c r="H16" s="36" t="s">
        <v>84</v>
      </c>
      <c r="I16" s="39">
        <v>0.70833333333333337</v>
      </c>
      <c r="J16" s="34" t="s">
        <v>85</v>
      </c>
      <c r="K16" s="34" t="s">
        <v>86</v>
      </c>
      <c r="L16" s="40">
        <v>0.29166666666666669</v>
      </c>
      <c r="M16" s="34">
        <v>241</v>
      </c>
      <c r="N16" s="33">
        <v>1687</v>
      </c>
      <c r="O16" s="33">
        <v>120</v>
      </c>
      <c r="P16" s="41">
        <v>0</v>
      </c>
      <c r="Q16" s="42"/>
      <c r="R16" s="43" t="str">
        <f t="shared" si="0"/>
        <v/>
      </c>
      <c r="S16" s="44" t="str">
        <f t="shared" si="1"/>
        <v/>
      </c>
      <c r="T16" s="31"/>
    </row>
    <row r="17" spans="1:20" s="32" customFormat="1" ht="20.100000000000001" customHeight="1">
      <c r="A17" s="33">
        <v>14</v>
      </c>
      <c r="B17" s="34" t="s">
        <v>54</v>
      </c>
      <c r="C17" s="34" t="s">
        <v>92</v>
      </c>
      <c r="D17" s="35">
        <v>46113</v>
      </c>
      <c r="E17" s="36" t="s">
        <v>84</v>
      </c>
      <c r="F17" s="37">
        <v>46477</v>
      </c>
      <c r="G17" s="38">
        <v>0.375</v>
      </c>
      <c r="H17" s="36" t="s">
        <v>84</v>
      </c>
      <c r="I17" s="39">
        <v>0.70833333333333337</v>
      </c>
      <c r="J17" s="34" t="s">
        <v>85</v>
      </c>
      <c r="K17" s="34" t="s">
        <v>86</v>
      </c>
      <c r="L17" s="40">
        <v>0.29166666666666669</v>
      </c>
      <c r="M17" s="34">
        <v>241</v>
      </c>
      <c r="N17" s="33">
        <v>1687</v>
      </c>
      <c r="O17" s="33">
        <v>120</v>
      </c>
      <c r="P17" s="41">
        <v>0</v>
      </c>
      <c r="Q17" s="42"/>
      <c r="R17" s="43" t="str">
        <f t="shared" si="0"/>
        <v/>
      </c>
      <c r="S17" s="44" t="str">
        <f t="shared" si="1"/>
        <v/>
      </c>
      <c r="T17" s="31"/>
    </row>
    <row r="18" spans="1:20" s="32" customFormat="1" ht="20.100000000000001" customHeight="1">
      <c r="A18" s="33">
        <v>15</v>
      </c>
      <c r="B18" s="34" t="s">
        <v>55</v>
      </c>
      <c r="C18" s="34" t="s">
        <v>92</v>
      </c>
      <c r="D18" s="35">
        <v>46113</v>
      </c>
      <c r="E18" s="36" t="s">
        <v>84</v>
      </c>
      <c r="F18" s="37">
        <v>46477</v>
      </c>
      <c r="G18" s="38">
        <v>0.375</v>
      </c>
      <c r="H18" s="36" t="s">
        <v>84</v>
      </c>
      <c r="I18" s="39">
        <v>0.70833333333333337</v>
      </c>
      <c r="J18" s="34" t="s">
        <v>85</v>
      </c>
      <c r="K18" s="34" t="s">
        <v>86</v>
      </c>
      <c r="L18" s="40">
        <v>0.29166666666666669</v>
      </c>
      <c r="M18" s="34">
        <v>241</v>
      </c>
      <c r="N18" s="33">
        <v>1687</v>
      </c>
      <c r="O18" s="33">
        <v>120</v>
      </c>
      <c r="P18" s="41">
        <v>0</v>
      </c>
      <c r="Q18" s="42"/>
      <c r="R18" s="43" t="str">
        <f t="shared" si="0"/>
        <v/>
      </c>
      <c r="S18" s="44" t="str">
        <f t="shared" si="1"/>
        <v/>
      </c>
      <c r="T18" s="31"/>
    </row>
    <row r="19" spans="1:20" s="32" customFormat="1" ht="20.100000000000001" customHeight="1">
      <c r="A19" s="33">
        <v>16</v>
      </c>
      <c r="B19" s="34" t="s">
        <v>56</v>
      </c>
      <c r="C19" s="34" t="s">
        <v>92</v>
      </c>
      <c r="D19" s="35">
        <v>46113</v>
      </c>
      <c r="E19" s="36" t="s">
        <v>84</v>
      </c>
      <c r="F19" s="37">
        <v>46477</v>
      </c>
      <c r="G19" s="38">
        <v>0.375</v>
      </c>
      <c r="H19" s="36" t="s">
        <v>84</v>
      </c>
      <c r="I19" s="39">
        <v>0.70833333333333337</v>
      </c>
      <c r="J19" s="34" t="s">
        <v>85</v>
      </c>
      <c r="K19" s="34" t="s">
        <v>86</v>
      </c>
      <c r="L19" s="40">
        <v>0.29166666666666669</v>
      </c>
      <c r="M19" s="34">
        <v>241</v>
      </c>
      <c r="N19" s="33">
        <v>1687</v>
      </c>
      <c r="O19" s="33">
        <v>120</v>
      </c>
      <c r="P19" s="41">
        <v>0</v>
      </c>
      <c r="Q19" s="42"/>
      <c r="R19" s="43" t="str">
        <f t="shared" si="0"/>
        <v/>
      </c>
      <c r="S19" s="44" t="str">
        <f t="shared" si="1"/>
        <v/>
      </c>
      <c r="T19" s="31"/>
    </row>
    <row r="20" spans="1:20" s="32" customFormat="1" ht="20.100000000000001" customHeight="1">
      <c r="A20" s="33">
        <v>17</v>
      </c>
      <c r="B20" s="34" t="s">
        <v>57</v>
      </c>
      <c r="C20" s="34" t="s">
        <v>93</v>
      </c>
      <c r="D20" s="35">
        <v>46113</v>
      </c>
      <c r="E20" s="36" t="s">
        <v>84</v>
      </c>
      <c r="F20" s="37">
        <v>46477</v>
      </c>
      <c r="G20" s="38">
        <v>0.375</v>
      </c>
      <c r="H20" s="36" t="s">
        <v>84</v>
      </c>
      <c r="I20" s="39">
        <v>0.70833333333333337</v>
      </c>
      <c r="J20" s="34" t="s">
        <v>85</v>
      </c>
      <c r="K20" s="34" t="s">
        <v>86</v>
      </c>
      <c r="L20" s="40">
        <v>0.29166666666666669</v>
      </c>
      <c r="M20" s="34">
        <v>241</v>
      </c>
      <c r="N20" s="33">
        <v>1687</v>
      </c>
      <c r="O20" s="33">
        <v>120</v>
      </c>
      <c r="P20" s="41">
        <v>0</v>
      </c>
      <c r="Q20" s="42"/>
      <c r="R20" s="43" t="str">
        <f t="shared" si="0"/>
        <v/>
      </c>
      <c r="S20" s="44" t="str">
        <f t="shared" si="1"/>
        <v/>
      </c>
      <c r="T20" s="31"/>
    </row>
    <row r="21" spans="1:20" s="32" customFormat="1" ht="20.100000000000001" customHeight="1">
      <c r="A21" s="33">
        <v>18</v>
      </c>
      <c r="B21" s="34" t="s">
        <v>58</v>
      </c>
      <c r="C21" s="34" t="s">
        <v>93</v>
      </c>
      <c r="D21" s="35">
        <v>46113</v>
      </c>
      <c r="E21" s="36" t="s">
        <v>84</v>
      </c>
      <c r="F21" s="37">
        <v>46477</v>
      </c>
      <c r="G21" s="38">
        <v>0.375</v>
      </c>
      <c r="H21" s="36" t="s">
        <v>84</v>
      </c>
      <c r="I21" s="39">
        <v>0.70833333333333337</v>
      </c>
      <c r="J21" s="34" t="s">
        <v>85</v>
      </c>
      <c r="K21" s="34" t="s">
        <v>86</v>
      </c>
      <c r="L21" s="40">
        <v>0.29166666666666669</v>
      </c>
      <c r="M21" s="34">
        <v>241</v>
      </c>
      <c r="N21" s="33">
        <v>1687</v>
      </c>
      <c r="O21" s="33">
        <v>120</v>
      </c>
      <c r="P21" s="41">
        <v>0</v>
      </c>
      <c r="Q21" s="42"/>
      <c r="R21" s="43" t="str">
        <f t="shared" si="0"/>
        <v/>
      </c>
      <c r="S21" s="44" t="str">
        <f t="shared" si="1"/>
        <v/>
      </c>
      <c r="T21" s="31"/>
    </row>
    <row r="22" spans="1:20" s="32" customFormat="1" ht="20.100000000000001" customHeight="1">
      <c r="A22" s="33">
        <v>19</v>
      </c>
      <c r="B22" s="34" t="s">
        <v>59</v>
      </c>
      <c r="C22" s="34" t="s">
        <v>93</v>
      </c>
      <c r="D22" s="35">
        <v>46113</v>
      </c>
      <c r="E22" s="36" t="s">
        <v>84</v>
      </c>
      <c r="F22" s="37">
        <v>46477</v>
      </c>
      <c r="G22" s="38">
        <v>0.375</v>
      </c>
      <c r="H22" s="36" t="s">
        <v>84</v>
      </c>
      <c r="I22" s="39">
        <v>0.70833333333333337</v>
      </c>
      <c r="J22" s="34" t="s">
        <v>85</v>
      </c>
      <c r="K22" s="34" t="s">
        <v>86</v>
      </c>
      <c r="L22" s="40">
        <v>0.29166666666666669</v>
      </c>
      <c r="M22" s="34">
        <v>241</v>
      </c>
      <c r="N22" s="33">
        <v>1687</v>
      </c>
      <c r="O22" s="33">
        <v>120</v>
      </c>
      <c r="P22" s="41">
        <v>0</v>
      </c>
      <c r="Q22" s="42"/>
      <c r="R22" s="43" t="str">
        <f t="shared" si="0"/>
        <v/>
      </c>
      <c r="S22" s="44" t="str">
        <f t="shared" si="1"/>
        <v/>
      </c>
      <c r="T22" s="31"/>
    </row>
    <row r="23" spans="1:20" s="32" customFormat="1" ht="20.100000000000001" customHeight="1">
      <c r="A23" s="33">
        <v>20</v>
      </c>
      <c r="B23" s="34" t="s">
        <v>60</v>
      </c>
      <c r="C23" s="34" t="s">
        <v>94</v>
      </c>
      <c r="D23" s="35">
        <v>46113</v>
      </c>
      <c r="E23" s="36" t="s">
        <v>84</v>
      </c>
      <c r="F23" s="37">
        <v>46477</v>
      </c>
      <c r="G23" s="38">
        <v>0.39583333333333331</v>
      </c>
      <c r="H23" s="36" t="s">
        <v>84</v>
      </c>
      <c r="I23" s="39">
        <v>0.72916666666666663</v>
      </c>
      <c r="J23" s="34" t="s">
        <v>85</v>
      </c>
      <c r="K23" s="34" t="s">
        <v>86</v>
      </c>
      <c r="L23" s="40">
        <v>0.29166666666666663</v>
      </c>
      <c r="M23" s="34">
        <v>241</v>
      </c>
      <c r="N23" s="33">
        <v>1686.9999999999998</v>
      </c>
      <c r="O23" s="33">
        <v>120</v>
      </c>
      <c r="P23" s="41">
        <v>0</v>
      </c>
      <c r="Q23" s="42"/>
      <c r="R23" s="43" t="str">
        <f t="shared" si="0"/>
        <v/>
      </c>
      <c r="S23" s="44" t="str">
        <f t="shared" si="1"/>
        <v/>
      </c>
      <c r="T23" s="31"/>
    </row>
    <row r="24" spans="1:20" s="32" customFormat="1" ht="20.100000000000001" customHeight="1">
      <c r="A24" s="33">
        <v>21</v>
      </c>
      <c r="B24" s="34" t="s">
        <v>61</v>
      </c>
      <c r="C24" s="34" t="s">
        <v>94</v>
      </c>
      <c r="D24" s="35">
        <v>46113</v>
      </c>
      <c r="E24" s="36" t="s">
        <v>84</v>
      </c>
      <c r="F24" s="37">
        <v>46477</v>
      </c>
      <c r="G24" s="38">
        <v>0.39583333333333331</v>
      </c>
      <c r="H24" s="36" t="s">
        <v>84</v>
      </c>
      <c r="I24" s="39">
        <v>0.72916666666666663</v>
      </c>
      <c r="J24" s="34" t="s">
        <v>85</v>
      </c>
      <c r="K24" s="34" t="s">
        <v>86</v>
      </c>
      <c r="L24" s="40">
        <v>0.29166666666666663</v>
      </c>
      <c r="M24" s="34">
        <v>241</v>
      </c>
      <c r="N24" s="33">
        <v>1686.9999999999998</v>
      </c>
      <c r="O24" s="33">
        <v>120</v>
      </c>
      <c r="P24" s="41">
        <v>0</v>
      </c>
      <c r="Q24" s="42"/>
      <c r="R24" s="43" t="str">
        <f t="shared" si="0"/>
        <v/>
      </c>
      <c r="S24" s="44" t="str">
        <f t="shared" si="1"/>
        <v/>
      </c>
      <c r="T24" s="31"/>
    </row>
    <row r="25" spans="1:20" s="32" customFormat="1" ht="20.100000000000001" customHeight="1">
      <c r="A25" s="33">
        <v>22</v>
      </c>
      <c r="B25" s="34" t="s">
        <v>62</v>
      </c>
      <c r="C25" s="34" t="s">
        <v>94</v>
      </c>
      <c r="D25" s="35">
        <v>46113</v>
      </c>
      <c r="E25" s="36" t="s">
        <v>84</v>
      </c>
      <c r="F25" s="37">
        <v>46477</v>
      </c>
      <c r="G25" s="38">
        <v>0.39583333333333331</v>
      </c>
      <c r="H25" s="36" t="s">
        <v>84</v>
      </c>
      <c r="I25" s="39">
        <v>0.72916666666666663</v>
      </c>
      <c r="J25" s="34" t="s">
        <v>85</v>
      </c>
      <c r="K25" s="34" t="s">
        <v>86</v>
      </c>
      <c r="L25" s="40">
        <v>0.29166666666666663</v>
      </c>
      <c r="M25" s="34">
        <v>241</v>
      </c>
      <c r="N25" s="33">
        <v>1686.9999999999998</v>
      </c>
      <c r="O25" s="33">
        <v>120</v>
      </c>
      <c r="P25" s="41">
        <v>0</v>
      </c>
      <c r="Q25" s="42"/>
      <c r="R25" s="43" t="str">
        <f t="shared" si="0"/>
        <v/>
      </c>
      <c r="S25" s="44" t="str">
        <f t="shared" si="1"/>
        <v/>
      </c>
      <c r="T25" s="31"/>
    </row>
    <row r="26" spans="1:20" s="32" customFormat="1" ht="20.100000000000001" customHeight="1">
      <c r="A26" s="33">
        <v>23</v>
      </c>
      <c r="B26" s="34" t="s">
        <v>63</v>
      </c>
      <c r="C26" s="34" t="s">
        <v>94</v>
      </c>
      <c r="D26" s="35">
        <v>46113</v>
      </c>
      <c r="E26" s="36" t="s">
        <v>84</v>
      </c>
      <c r="F26" s="37">
        <v>46477</v>
      </c>
      <c r="G26" s="38">
        <v>0.39583333333333331</v>
      </c>
      <c r="H26" s="36" t="s">
        <v>84</v>
      </c>
      <c r="I26" s="39">
        <v>0.72916666666666663</v>
      </c>
      <c r="J26" s="34" t="s">
        <v>85</v>
      </c>
      <c r="K26" s="34" t="s">
        <v>86</v>
      </c>
      <c r="L26" s="40">
        <v>0.29166666666666663</v>
      </c>
      <c r="M26" s="34">
        <v>241</v>
      </c>
      <c r="N26" s="33">
        <v>1686.9999999999998</v>
      </c>
      <c r="O26" s="33">
        <v>120</v>
      </c>
      <c r="P26" s="41">
        <v>0</v>
      </c>
      <c r="Q26" s="42"/>
      <c r="R26" s="43" t="str">
        <f t="shared" si="0"/>
        <v/>
      </c>
      <c r="S26" s="44" t="str">
        <f t="shared" si="1"/>
        <v/>
      </c>
      <c r="T26" s="31"/>
    </row>
    <row r="27" spans="1:20" s="32" customFormat="1" ht="20.100000000000001" customHeight="1">
      <c r="A27" s="33">
        <v>24</v>
      </c>
      <c r="B27" s="34" t="s">
        <v>64</v>
      </c>
      <c r="C27" s="34" t="s">
        <v>94</v>
      </c>
      <c r="D27" s="35">
        <v>46113</v>
      </c>
      <c r="E27" s="36" t="s">
        <v>84</v>
      </c>
      <c r="F27" s="37">
        <v>46477</v>
      </c>
      <c r="G27" s="38">
        <v>0.39583333333333331</v>
      </c>
      <c r="H27" s="36" t="s">
        <v>84</v>
      </c>
      <c r="I27" s="39">
        <v>0.72916666666666663</v>
      </c>
      <c r="J27" s="34" t="s">
        <v>85</v>
      </c>
      <c r="K27" s="34" t="s">
        <v>86</v>
      </c>
      <c r="L27" s="40">
        <v>0.29166666666666663</v>
      </c>
      <c r="M27" s="34">
        <v>241</v>
      </c>
      <c r="N27" s="33">
        <v>1686.9999999999998</v>
      </c>
      <c r="O27" s="33">
        <v>120</v>
      </c>
      <c r="P27" s="41">
        <v>0</v>
      </c>
      <c r="Q27" s="42"/>
      <c r="R27" s="43" t="str">
        <f t="shared" si="0"/>
        <v/>
      </c>
      <c r="S27" s="44" t="str">
        <f t="shared" si="1"/>
        <v/>
      </c>
      <c r="T27" s="31"/>
    </row>
    <row r="28" spans="1:20" s="32" customFormat="1" ht="20.100000000000001" customHeight="1">
      <c r="A28" s="33">
        <v>25</v>
      </c>
      <c r="B28" s="34" t="s">
        <v>65</v>
      </c>
      <c r="C28" s="34" t="s">
        <v>95</v>
      </c>
      <c r="D28" s="35">
        <v>46113</v>
      </c>
      <c r="E28" s="36" t="s">
        <v>84</v>
      </c>
      <c r="F28" s="37">
        <v>46477</v>
      </c>
      <c r="G28" s="38">
        <v>0.375</v>
      </c>
      <c r="H28" s="36" t="s">
        <v>84</v>
      </c>
      <c r="I28" s="39">
        <v>0.70833333333333337</v>
      </c>
      <c r="J28" s="34" t="s">
        <v>85</v>
      </c>
      <c r="K28" s="34" t="s">
        <v>86</v>
      </c>
      <c r="L28" s="40">
        <v>0.29166666666666669</v>
      </c>
      <c r="M28" s="34">
        <v>241</v>
      </c>
      <c r="N28" s="33">
        <v>1687</v>
      </c>
      <c r="O28" s="33">
        <v>50</v>
      </c>
      <c r="P28" s="41">
        <v>20</v>
      </c>
      <c r="Q28" s="42"/>
      <c r="R28" s="43" t="str">
        <f t="shared" si="0"/>
        <v/>
      </c>
      <c r="S28" s="44" t="str">
        <f t="shared" si="1"/>
        <v/>
      </c>
      <c r="T28" s="31"/>
    </row>
    <row r="29" spans="1:20" s="32" customFormat="1" ht="20.100000000000001" customHeight="1">
      <c r="A29" s="33">
        <v>26</v>
      </c>
      <c r="B29" s="34" t="s">
        <v>66</v>
      </c>
      <c r="C29" s="34" t="s">
        <v>95</v>
      </c>
      <c r="D29" s="35">
        <v>46113</v>
      </c>
      <c r="E29" s="36" t="s">
        <v>84</v>
      </c>
      <c r="F29" s="37">
        <v>46477</v>
      </c>
      <c r="G29" s="38">
        <v>0.375</v>
      </c>
      <c r="H29" s="36" t="s">
        <v>84</v>
      </c>
      <c r="I29" s="39">
        <v>0.70833333333333337</v>
      </c>
      <c r="J29" s="34" t="s">
        <v>85</v>
      </c>
      <c r="K29" s="34" t="s">
        <v>86</v>
      </c>
      <c r="L29" s="40">
        <v>0.29166666666666669</v>
      </c>
      <c r="M29" s="34">
        <v>241</v>
      </c>
      <c r="N29" s="33">
        <v>1687</v>
      </c>
      <c r="O29" s="33">
        <v>50</v>
      </c>
      <c r="P29" s="41">
        <v>20</v>
      </c>
      <c r="Q29" s="42"/>
      <c r="R29" s="43" t="str">
        <f t="shared" si="0"/>
        <v/>
      </c>
      <c r="S29" s="44" t="str">
        <f t="shared" si="1"/>
        <v/>
      </c>
      <c r="T29" s="31"/>
    </row>
    <row r="30" spans="1:20" s="32" customFormat="1" ht="20.100000000000001" customHeight="1">
      <c r="A30" s="33">
        <v>27</v>
      </c>
      <c r="B30" s="34" t="s">
        <v>67</v>
      </c>
      <c r="C30" s="34" t="s">
        <v>96</v>
      </c>
      <c r="D30" s="35">
        <v>46113</v>
      </c>
      <c r="E30" s="36" t="s">
        <v>84</v>
      </c>
      <c r="F30" s="37">
        <v>46477</v>
      </c>
      <c r="G30" s="38">
        <v>0.375</v>
      </c>
      <c r="H30" s="36" t="s">
        <v>84</v>
      </c>
      <c r="I30" s="39">
        <v>0.70833333333333337</v>
      </c>
      <c r="J30" s="34" t="s">
        <v>85</v>
      </c>
      <c r="K30" s="34" t="s">
        <v>86</v>
      </c>
      <c r="L30" s="40">
        <v>0.29166666666666669</v>
      </c>
      <c r="M30" s="34">
        <v>241</v>
      </c>
      <c r="N30" s="33">
        <v>1687</v>
      </c>
      <c r="O30" s="33">
        <v>12</v>
      </c>
      <c r="P30" s="41">
        <v>0</v>
      </c>
      <c r="Q30" s="42"/>
      <c r="R30" s="43" t="str">
        <f t="shared" si="0"/>
        <v/>
      </c>
      <c r="S30" s="44" t="str">
        <f t="shared" si="1"/>
        <v/>
      </c>
      <c r="T30" s="31"/>
    </row>
    <row r="31" spans="1:20" s="32" customFormat="1" ht="20.100000000000001" customHeight="1">
      <c r="A31" s="33">
        <v>28</v>
      </c>
      <c r="B31" s="34" t="s">
        <v>68</v>
      </c>
      <c r="C31" s="34" t="s">
        <v>96</v>
      </c>
      <c r="D31" s="35">
        <v>46113</v>
      </c>
      <c r="E31" s="36" t="s">
        <v>84</v>
      </c>
      <c r="F31" s="37">
        <v>46477</v>
      </c>
      <c r="G31" s="38">
        <v>0.375</v>
      </c>
      <c r="H31" s="36" t="s">
        <v>84</v>
      </c>
      <c r="I31" s="39">
        <v>0.70833333333333337</v>
      </c>
      <c r="J31" s="34" t="s">
        <v>85</v>
      </c>
      <c r="K31" s="34" t="s">
        <v>86</v>
      </c>
      <c r="L31" s="40">
        <v>0.29166666666666669</v>
      </c>
      <c r="M31" s="34">
        <v>241</v>
      </c>
      <c r="N31" s="33">
        <v>1687</v>
      </c>
      <c r="O31" s="33">
        <v>12</v>
      </c>
      <c r="P31" s="41">
        <v>0</v>
      </c>
      <c r="Q31" s="42"/>
      <c r="R31" s="43" t="str">
        <f t="shared" si="0"/>
        <v/>
      </c>
      <c r="S31" s="44" t="str">
        <f t="shared" si="1"/>
        <v/>
      </c>
      <c r="T31" s="31"/>
    </row>
    <row r="32" spans="1:20" s="32" customFormat="1" ht="20.100000000000001" customHeight="1">
      <c r="A32" s="33">
        <v>29</v>
      </c>
      <c r="B32" s="34" t="s">
        <v>69</v>
      </c>
      <c r="C32" s="34" t="s">
        <v>97</v>
      </c>
      <c r="D32" s="35">
        <v>46113</v>
      </c>
      <c r="E32" s="36" t="s">
        <v>84</v>
      </c>
      <c r="F32" s="37">
        <v>46477</v>
      </c>
      <c r="G32" s="38">
        <v>0.375</v>
      </c>
      <c r="H32" s="36" t="s">
        <v>84</v>
      </c>
      <c r="I32" s="39">
        <v>0.70833333333333337</v>
      </c>
      <c r="J32" s="34" t="s">
        <v>85</v>
      </c>
      <c r="K32" s="34" t="s">
        <v>86</v>
      </c>
      <c r="L32" s="40">
        <v>0.29166666666666669</v>
      </c>
      <c r="M32" s="34">
        <v>241</v>
      </c>
      <c r="N32" s="33">
        <v>1687</v>
      </c>
      <c r="O32" s="33">
        <v>12</v>
      </c>
      <c r="P32" s="41">
        <v>0</v>
      </c>
      <c r="Q32" s="42"/>
      <c r="R32" s="43" t="str">
        <f t="shared" si="0"/>
        <v/>
      </c>
      <c r="S32" s="44" t="str">
        <f t="shared" si="1"/>
        <v/>
      </c>
      <c r="T32" s="31"/>
    </row>
    <row r="33" spans="1:20" s="32" customFormat="1" ht="20.100000000000001" customHeight="1">
      <c r="A33" s="33">
        <v>30</v>
      </c>
      <c r="B33" s="34" t="s">
        <v>70</v>
      </c>
      <c r="C33" s="34" t="s">
        <v>97</v>
      </c>
      <c r="D33" s="35">
        <v>46113</v>
      </c>
      <c r="E33" s="36" t="s">
        <v>84</v>
      </c>
      <c r="F33" s="37">
        <v>46477</v>
      </c>
      <c r="G33" s="38">
        <v>0.375</v>
      </c>
      <c r="H33" s="36" t="s">
        <v>84</v>
      </c>
      <c r="I33" s="39">
        <v>0.70833333333333337</v>
      </c>
      <c r="J33" s="34" t="s">
        <v>85</v>
      </c>
      <c r="K33" s="34" t="s">
        <v>86</v>
      </c>
      <c r="L33" s="40">
        <v>0.29166666666666669</v>
      </c>
      <c r="M33" s="34">
        <v>241</v>
      </c>
      <c r="N33" s="33">
        <v>1687</v>
      </c>
      <c r="O33" s="33">
        <v>12</v>
      </c>
      <c r="P33" s="41">
        <v>0</v>
      </c>
      <c r="Q33" s="42"/>
      <c r="R33" s="43" t="str">
        <f t="shared" si="0"/>
        <v/>
      </c>
      <c r="S33" s="44" t="str">
        <f t="shared" si="1"/>
        <v/>
      </c>
      <c r="T33" s="31"/>
    </row>
    <row r="34" spans="1:20" s="32" customFormat="1" ht="20.100000000000001" customHeight="1">
      <c r="A34" s="33">
        <v>31</v>
      </c>
      <c r="B34" s="34" t="s">
        <v>71</v>
      </c>
      <c r="C34" s="34" t="s">
        <v>97</v>
      </c>
      <c r="D34" s="35">
        <v>46113</v>
      </c>
      <c r="E34" s="36" t="s">
        <v>84</v>
      </c>
      <c r="F34" s="37">
        <v>46477</v>
      </c>
      <c r="G34" s="38">
        <v>0.375</v>
      </c>
      <c r="H34" s="36" t="s">
        <v>84</v>
      </c>
      <c r="I34" s="39">
        <v>0.70833333333333337</v>
      </c>
      <c r="J34" s="34" t="s">
        <v>85</v>
      </c>
      <c r="K34" s="34" t="s">
        <v>86</v>
      </c>
      <c r="L34" s="40">
        <v>0.29166666666666669</v>
      </c>
      <c r="M34" s="34">
        <v>241</v>
      </c>
      <c r="N34" s="33">
        <v>1687</v>
      </c>
      <c r="O34" s="33">
        <v>12</v>
      </c>
      <c r="P34" s="41">
        <v>0</v>
      </c>
      <c r="Q34" s="42"/>
      <c r="R34" s="43" t="str">
        <f t="shared" si="0"/>
        <v/>
      </c>
      <c r="S34" s="44" t="str">
        <f t="shared" si="1"/>
        <v/>
      </c>
      <c r="T34" s="31"/>
    </row>
    <row r="35" spans="1:20" s="32" customFormat="1" ht="20.100000000000001" customHeight="1">
      <c r="A35" s="33">
        <v>32</v>
      </c>
      <c r="B35" s="34" t="s">
        <v>72</v>
      </c>
      <c r="C35" s="34" t="s">
        <v>98</v>
      </c>
      <c r="D35" s="35">
        <v>46113</v>
      </c>
      <c r="E35" s="36" t="s">
        <v>84</v>
      </c>
      <c r="F35" s="37">
        <v>46477</v>
      </c>
      <c r="G35" s="38">
        <v>0.375</v>
      </c>
      <c r="H35" s="36" t="s">
        <v>84</v>
      </c>
      <c r="I35" s="39">
        <v>0.70833333333333337</v>
      </c>
      <c r="J35" s="34" t="s">
        <v>85</v>
      </c>
      <c r="K35" s="34" t="s">
        <v>86</v>
      </c>
      <c r="L35" s="40">
        <v>0.29166666666666669</v>
      </c>
      <c r="M35" s="34">
        <v>241</v>
      </c>
      <c r="N35" s="33">
        <v>1687</v>
      </c>
      <c r="O35" s="33">
        <v>12</v>
      </c>
      <c r="P35" s="41">
        <v>0</v>
      </c>
      <c r="Q35" s="42"/>
      <c r="R35" s="43" t="str">
        <f t="shared" si="0"/>
        <v/>
      </c>
      <c r="S35" s="44" t="str">
        <f t="shared" si="1"/>
        <v/>
      </c>
      <c r="T35" s="31"/>
    </row>
    <row r="36" spans="1:20" s="32" customFormat="1" ht="20.100000000000001" customHeight="1">
      <c r="A36" s="33">
        <v>33</v>
      </c>
      <c r="B36" s="34" t="s">
        <v>73</v>
      </c>
      <c r="C36" s="34" t="s">
        <v>99</v>
      </c>
      <c r="D36" s="35">
        <v>46113</v>
      </c>
      <c r="E36" s="36" t="s">
        <v>84</v>
      </c>
      <c r="F36" s="37">
        <v>46477</v>
      </c>
      <c r="G36" s="38">
        <v>0.375</v>
      </c>
      <c r="H36" s="36" t="s">
        <v>84</v>
      </c>
      <c r="I36" s="39">
        <v>0.70833333333333337</v>
      </c>
      <c r="J36" s="34" t="s">
        <v>85</v>
      </c>
      <c r="K36" s="34" t="s">
        <v>86</v>
      </c>
      <c r="L36" s="40">
        <v>0.29166666666666669</v>
      </c>
      <c r="M36" s="34">
        <v>241</v>
      </c>
      <c r="N36" s="33">
        <v>1687</v>
      </c>
      <c r="O36" s="33">
        <v>20</v>
      </c>
      <c r="P36" s="41">
        <v>5</v>
      </c>
      <c r="Q36" s="42"/>
      <c r="R36" s="43" t="str">
        <f t="shared" si="0"/>
        <v/>
      </c>
      <c r="S36" s="44" t="str">
        <f t="shared" si="1"/>
        <v/>
      </c>
      <c r="T36" s="31"/>
    </row>
    <row r="37" spans="1:20" s="32" customFormat="1" ht="20.100000000000001" customHeight="1">
      <c r="A37" s="33">
        <v>34</v>
      </c>
      <c r="B37" s="34" t="s">
        <v>74</v>
      </c>
      <c r="C37" s="34" t="s">
        <v>99</v>
      </c>
      <c r="D37" s="35">
        <v>46113</v>
      </c>
      <c r="E37" s="36" t="s">
        <v>84</v>
      </c>
      <c r="F37" s="37">
        <v>46477</v>
      </c>
      <c r="G37" s="38">
        <v>0.375</v>
      </c>
      <c r="H37" s="36" t="s">
        <v>84</v>
      </c>
      <c r="I37" s="39">
        <v>0.70833333333333337</v>
      </c>
      <c r="J37" s="34" t="s">
        <v>85</v>
      </c>
      <c r="K37" s="34" t="s">
        <v>91</v>
      </c>
      <c r="L37" s="40">
        <v>0.29166666666666669</v>
      </c>
      <c r="M37" s="34">
        <v>150</v>
      </c>
      <c r="N37" s="33">
        <v>1050</v>
      </c>
      <c r="O37" s="33">
        <v>20</v>
      </c>
      <c r="P37" s="41">
        <v>5</v>
      </c>
      <c r="Q37" s="42"/>
      <c r="R37" s="43" t="str">
        <f t="shared" si="0"/>
        <v/>
      </c>
      <c r="S37" s="44" t="str">
        <f t="shared" si="1"/>
        <v/>
      </c>
      <c r="T37" s="31"/>
    </row>
    <row r="38" spans="1:20" s="32" customFormat="1" ht="20.100000000000001" customHeight="1">
      <c r="A38" s="33">
        <v>35</v>
      </c>
      <c r="B38" s="34" t="s">
        <v>80</v>
      </c>
      <c r="C38" s="34" t="s">
        <v>100</v>
      </c>
      <c r="D38" s="35">
        <v>46113</v>
      </c>
      <c r="E38" s="36" t="s">
        <v>84</v>
      </c>
      <c r="F38" s="37">
        <v>46477</v>
      </c>
      <c r="G38" s="38">
        <v>0.375</v>
      </c>
      <c r="H38" s="36" t="s">
        <v>84</v>
      </c>
      <c r="I38" s="39">
        <v>0.70833333333333337</v>
      </c>
      <c r="J38" s="34" t="s">
        <v>85</v>
      </c>
      <c r="K38" s="34" t="s">
        <v>86</v>
      </c>
      <c r="L38" s="40">
        <v>0.29166666666666669</v>
      </c>
      <c r="M38" s="34">
        <v>241</v>
      </c>
      <c r="N38" s="33">
        <v>1687</v>
      </c>
      <c r="O38" s="33">
        <v>60</v>
      </c>
      <c r="P38" s="41">
        <v>20</v>
      </c>
      <c r="Q38" s="42"/>
      <c r="R38" s="43" t="str">
        <f t="shared" si="0"/>
        <v/>
      </c>
      <c r="S38" s="44" t="str">
        <f t="shared" si="1"/>
        <v/>
      </c>
      <c r="T38" s="31"/>
    </row>
    <row r="39" spans="1:20" s="32" customFormat="1" ht="20.100000000000001" customHeight="1">
      <c r="A39" s="33">
        <v>36</v>
      </c>
      <c r="B39" s="34" t="s">
        <v>81</v>
      </c>
      <c r="C39" s="34" t="s">
        <v>101</v>
      </c>
      <c r="D39" s="35">
        <v>46113</v>
      </c>
      <c r="E39" s="36" t="s">
        <v>84</v>
      </c>
      <c r="F39" s="37">
        <v>46477</v>
      </c>
      <c r="G39" s="38">
        <v>0.39583333333333331</v>
      </c>
      <c r="H39" s="36" t="s">
        <v>84</v>
      </c>
      <c r="I39" s="39">
        <v>0.72916666666666663</v>
      </c>
      <c r="J39" s="34" t="s">
        <v>85</v>
      </c>
      <c r="K39" s="34" t="s">
        <v>86</v>
      </c>
      <c r="L39" s="40">
        <v>0.29166666666666663</v>
      </c>
      <c r="M39" s="34">
        <v>241</v>
      </c>
      <c r="N39" s="33">
        <v>1686.9999999999998</v>
      </c>
      <c r="O39" s="33">
        <v>120</v>
      </c>
      <c r="P39" s="41">
        <v>20</v>
      </c>
      <c r="Q39" s="42"/>
      <c r="R39" s="43" t="str">
        <f t="shared" ref="R39" si="2">IF(Q39=0,"",ROUNDDOWN(Q39*1.25,0))</f>
        <v/>
      </c>
      <c r="S39" s="44" t="str">
        <f t="shared" ref="S39" si="3">IF(Q39=0,"",(N39+O39)*Q39+(P39*R39))</f>
        <v/>
      </c>
      <c r="T39" s="31"/>
    </row>
    <row r="40" spans="1:20" s="32" customFormat="1" ht="20.100000000000001" customHeight="1">
      <c r="A40" s="33">
        <v>37</v>
      </c>
      <c r="B40" s="34" t="s">
        <v>82</v>
      </c>
      <c r="C40" s="34" t="s">
        <v>102</v>
      </c>
      <c r="D40" s="35">
        <v>46113</v>
      </c>
      <c r="E40" s="36" t="s">
        <v>84</v>
      </c>
      <c r="F40" s="37">
        <v>46477</v>
      </c>
      <c r="G40" s="38">
        <v>0.39583333333333331</v>
      </c>
      <c r="H40" s="36" t="s">
        <v>84</v>
      </c>
      <c r="I40" s="39">
        <v>0.64583333333333337</v>
      </c>
      <c r="J40" s="34" t="s">
        <v>85</v>
      </c>
      <c r="K40" s="34" t="s">
        <v>86</v>
      </c>
      <c r="L40" s="40">
        <v>0.2083333333333334</v>
      </c>
      <c r="M40" s="34">
        <v>241</v>
      </c>
      <c r="N40" s="33">
        <v>1205.0000000000005</v>
      </c>
      <c r="O40" s="33">
        <v>10</v>
      </c>
      <c r="P40" s="41">
        <v>0</v>
      </c>
      <c r="Q40" s="42"/>
      <c r="R40" s="43" t="str">
        <f t="shared" si="0"/>
        <v/>
      </c>
      <c r="S40" s="44" t="str">
        <f t="shared" si="1"/>
        <v/>
      </c>
      <c r="T40" s="31"/>
    </row>
    <row r="41" spans="1:20" ht="12.75" thickBot="1">
      <c r="B41" s="14"/>
      <c r="C41" s="47"/>
      <c r="D41" s="14"/>
      <c r="F41" s="14"/>
      <c r="G41" s="14"/>
      <c r="I41" s="14"/>
      <c r="L41" s="46"/>
      <c r="N41" s="48"/>
      <c r="O41" s="14"/>
      <c r="P41" s="14"/>
      <c r="Q41" s="14"/>
      <c r="R41" s="14"/>
    </row>
    <row r="42" spans="1:20" s="51" customFormat="1" ht="43.5" customHeight="1" thickBot="1">
      <c r="A42" s="70" t="s">
        <v>75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2" t="str">
        <f>IF(SUM(S4:S40)=0,"",SUM(S4:S40))</f>
        <v/>
      </c>
      <c r="R42" s="73"/>
      <c r="S42" s="74"/>
      <c r="T42" s="50"/>
    </row>
    <row r="43" spans="1:20">
      <c r="B43" s="14"/>
      <c r="C43" s="47"/>
      <c r="D43" s="14"/>
      <c r="F43" s="14"/>
      <c r="G43" s="14"/>
      <c r="I43" s="14"/>
      <c r="L43" s="46"/>
      <c r="N43" s="48"/>
      <c r="O43" s="14"/>
      <c r="P43" s="14"/>
      <c r="Q43" s="14"/>
      <c r="R43" s="14"/>
    </row>
    <row r="44" spans="1:20" s="18" customFormat="1" ht="57.75" customHeight="1">
      <c r="A44" s="15"/>
      <c r="C44" s="52"/>
      <c r="L44" s="15"/>
      <c r="M44" s="65" t="s">
        <v>76</v>
      </c>
      <c r="N44" s="65"/>
      <c r="O44" s="65"/>
      <c r="P44" s="65"/>
      <c r="Q44" s="65"/>
      <c r="R44" s="65"/>
      <c r="S44" s="65"/>
      <c r="T44" s="22"/>
    </row>
    <row r="45" spans="1:20">
      <c r="B45" s="53"/>
      <c r="C45" s="47"/>
      <c r="D45" s="14"/>
      <c r="F45" s="14"/>
      <c r="G45" s="14"/>
      <c r="I45" s="14"/>
      <c r="L45" s="46"/>
      <c r="N45" s="48"/>
      <c r="O45" s="14"/>
      <c r="P45" s="14"/>
      <c r="Q45" s="14"/>
      <c r="R45" s="14"/>
      <c r="S45" s="14"/>
    </row>
    <row r="46" spans="1:20">
      <c r="B46" s="14"/>
      <c r="C46" s="47"/>
      <c r="D46" s="14"/>
      <c r="F46" s="14"/>
      <c r="G46" s="14"/>
      <c r="I46" s="14"/>
      <c r="L46" s="46"/>
      <c r="N46" s="48"/>
      <c r="O46" s="14"/>
      <c r="P46" s="14"/>
      <c r="Q46" s="14"/>
      <c r="R46" s="14"/>
    </row>
    <row r="47" spans="1:20">
      <c r="B47" s="53"/>
      <c r="C47" s="47"/>
      <c r="D47" s="14"/>
      <c r="F47" s="14"/>
      <c r="G47" s="14"/>
      <c r="I47" s="14"/>
      <c r="L47" s="46"/>
      <c r="N47" s="48"/>
      <c r="O47" s="14"/>
      <c r="P47" s="14"/>
      <c r="Q47" s="14"/>
      <c r="R47" s="14"/>
      <c r="S47" s="14"/>
    </row>
    <row r="48" spans="1:20">
      <c r="B48" s="14"/>
      <c r="C48" s="47"/>
      <c r="D48" s="14"/>
      <c r="F48" s="14"/>
      <c r="G48" s="14"/>
      <c r="I48" s="14"/>
      <c r="L48" s="46"/>
      <c r="N48" s="48"/>
      <c r="O48" s="14"/>
      <c r="P48" s="14"/>
      <c r="Q48" s="14"/>
      <c r="R48" s="14"/>
      <c r="S48" s="14"/>
    </row>
    <row r="49" spans="2:19">
      <c r="B49" s="53"/>
      <c r="D49" s="14"/>
      <c r="F49" s="14"/>
      <c r="G49" s="14"/>
      <c r="I49" s="14"/>
      <c r="L49" s="46"/>
      <c r="N49" s="48"/>
      <c r="O49" s="14"/>
      <c r="P49" s="14"/>
      <c r="Q49" s="14"/>
      <c r="R49" s="14"/>
      <c r="S49" s="14"/>
    </row>
    <row r="50" spans="2:19">
      <c r="B50" s="14"/>
      <c r="D50" s="14"/>
      <c r="F50" s="14"/>
      <c r="G50" s="14"/>
      <c r="I50" s="14"/>
      <c r="L50" s="46"/>
      <c r="N50" s="48"/>
      <c r="O50" s="14"/>
      <c r="P50" s="14"/>
      <c r="Q50" s="14"/>
      <c r="R50" s="14"/>
      <c r="S50" s="14"/>
    </row>
    <row r="51" spans="2:19">
      <c r="B51" s="53"/>
      <c r="D51" s="14"/>
      <c r="F51" s="14"/>
      <c r="G51" s="14"/>
      <c r="I51" s="14"/>
      <c r="L51" s="46"/>
      <c r="N51" s="48"/>
      <c r="O51" s="14"/>
      <c r="P51" s="14"/>
      <c r="Q51" s="14"/>
      <c r="R51" s="14"/>
      <c r="S51" s="14"/>
    </row>
    <row r="52" spans="2:19">
      <c r="B52" s="53"/>
      <c r="D52" s="14"/>
      <c r="F52" s="14"/>
      <c r="G52" s="14"/>
      <c r="I52" s="14"/>
      <c r="L52" s="46"/>
      <c r="N52" s="48"/>
      <c r="O52" s="14"/>
      <c r="P52" s="14"/>
      <c r="Q52" s="14"/>
      <c r="R52" s="14"/>
      <c r="S52" s="14"/>
    </row>
    <row r="53" spans="2:19">
      <c r="B53" s="53"/>
      <c r="D53" s="14"/>
      <c r="F53" s="14"/>
      <c r="G53" s="14"/>
      <c r="I53" s="14"/>
      <c r="L53" s="46"/>
      <c r="N53" s="48"/>
      <c r="O53" s="14"/>
      <c r="P53" s="14"/>
      <c r="Q53" s="14"/>
      <c r="R53" s="14"/>
      <c r="S53" s="14"/>
    </row>
    <row r="54" spans="2:19">
      <c r="B54" s="53"/>
      <c r="D54" s="14"/>
      <c r="F54" s="14"/>
      <c r="G54" s="14"/>
      <c r="I54" s="14"/>
      <c r="L54" s="46"/>
      <c r="N54" s="14"/>
      <c r="O54" s="14"/>
      <c r="P54" s="14"/>
      <c r="Q54" s="14"/>
      <c r="R54" s="14"/>
      <c r="S54" s="14"/>
    </row>
  </sheetData>
  <sheetProtection algorithmName="SHA-512" hashValue="CrKyFWEXccrdbZp0HRPsEFeGsxd05JfFaiRAlGiW0switf9mRSsWoBnD05lC+SBOs9vlSYialNUcaQfwekeHUA==" saltValue="bBz0jgJxou/fmURL7TIgAw==" spinCount="100000" sheet="1" objects="1" scenarios="1"/>
  <mergeCells count="6">
    <mergeCell ref="M44:S44"/>
    <mergeCell ref="A1:S1"/>
    <mergeCell ref="D3:F3"/>
    <mergeCell ref="G3:I3"/>
    <mergeCell ref="A42:P42"/>
    <mergeCell ref="Q42:S42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20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62" t="s">
        <v>12</v>
      </c>
      <c r="C6" s="62"/>
      <c r="D6" s="62"/>
      <c r="E6" s="62"/>
      <c r="F6" s="62"/>
      <c r="G6" s="62"/>
      <c r="H6" s="62"/>
      <c r="I6" s="62"/>
    </row>
    <row r="7" spans="2:9">
      <c r="B7" s="2" t="s">
        <v>2</v>
      </c>
    </row>
    <row r="9" spans="2:9">
      <c r="B9" s="2"/>
    </row>
    <row r="10" spans="2:9">
      <c r="G10" s="10"/>
      <c r="H10" s="10"/>
      <c r="I10" s="11" t="s">
        <v>3</v>
      </c>
    </row>
    <row r="11" spans="2:9">
      <c r="B11" s="2"/>
    </row>
    <row r="12" spans="2:9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>
      <c r="B14" s="3"/>
    </row>
    <row r="15" spans="2:9">
      <c r="B15" s="3"/>
    </row>
    <row r="16" spans="2:9">
      <c r="D16" s="64" t="s">
        <v>8</v>
      </c>
      <c r="E16" s="64"/>
      <c r="F16" s="10"/>
      <c r="G16" s="10"/>
      <c r="H16" s="10"/>
      <c r="I16" s="10"/>
    </row>
    <row r="17" spans="1:11">
      <c r="B17" s="3"/>
      <c r="D17" s="10"/>
      <c r="E17" s="10"/>
      <c r="F17" s="10"/>
      <c r="G17" s="10"/>
      <c r="H17" s="10"/>
      <c r="I17" s="10"/>
    </row>
    <row r="18" spans="1:11">
      <c r="D18" s="64" t="s">
        <v>9</v>
      </c>
      <c r="E18" s="64"/>
      <c r="F18" s="10"/>
      <c r="G18" s="10"/>
      <c r="H18" s="10"/>
      <c r="I18" s="10"/>
    </row>
    <row r="19" spans="1:11">
      <c r="B19" s="3"/>
      <c r="D19" s="10"/>
      <c r="E19" s="10"/>
      <c r="F19" s="10"/>
      <c r="G19" s="10"/>
      <c r="H19" s="10"/>
      <c r="I19" s="10"/>
    </row>
    <row r="20" spans="1:11">
      <c r="D20" s="64" t="s">
        <v>10</v>
      </c>
      <c r="E20" s="64"/>
      <c r="F20" s="10"/>
      <c r="G20" s="10"/>
      <c r="H20" s="10"/>
      <c r="I20" s="11" t="s">
        <v>11</v>
      </c>
    </row>
    <row r="21" spans="1:11">
      <c r="B21" s="3"/>
      <c r="D21" s="10"/>
      <c r="E21" s="10"/>
      <c r="F21" s="10"/>
      <c r="G21" s="10"/>
      <c r="H21" s="10"/>
      <c r="I21" s="10"/>
    </row>
    <row r="22" spans="1:11">
      <c r="B22" s="3"/>
      <c r="D22" s="10"/>
      <c r="E22" s="10"/>
      <c r="F22" s="10"/>
      <c r="G22" s="10"/>
      <c r="H22" s="10"/>
      <c r="I22" s="10"/>
      <c r="K22" t="str">
        <f>DBCS(TEXT(入力用!B3,"yyyy年m月d日"))</f>
        <v>２０２５年１２月２２日</v>
      </c>
    </row>
    <row r="23" spans="1:11" ht="18.75" customHeight="1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私は下記の者を代理人と定め、労働者派遣業務（アジア経済研究所）（２０２５年１２月２２日付公告）に関し、次の事項に関する権限を委任します。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>
      <c r="B24" s="76"/>
      <c r="C24" s="76"/>
      <c r="D24" s="76"/>
      <c r="E24" s="76"/>
      <c r="F24" s="76"/>
      <c r="G24" s="76"/>
      <c r="H24" s="76"/>
      <c r="I24" s="76"/>
    </row>
    <row r="25" spans="1:11">
      <c r="B25" s="76"/>
      <c r="C25" s="76"/>
      <c r="D25" s="76"/>
      <c r="E25" s="76"/>
      <c r="F25" s="76"/>
      <c r="G25" s="76"/>
      <c r="H25" s="76"/>
      <c r="I25" s="76"/>
    </row>
    <row r="26" spans="1:11">
      <c r="B26" s="63" t="s">
        <v>22</v>
      </c>
      <c r="C26" s="63"/>
      <c r="D26" s="63"/>
      <c r="E26" s="63"/>
      <c r="F26" s="63"/>
      <c r="G26" s="63"/>
      <c r="H26" s="63"/>
    </row>
    <row r="27" spans="1:11">
      <c r="B27" s="63" t="s">
        <v>23</v>
      </c>
      <c r="C27" s="63"/>
      <c r="D27" s="63"/>
      <c r="E27" s="63"/>
      <c r="F27" s="63"/>
      <c r="G27" s="63"/>
      <c r="H27" s="63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UKZMEZax7G0ob3r+i2yqPCkPlUBMK40bvT4TsSSyXKUoqpWZoH0G38kkmHrpOnugZIP9d7IL/JR6rAVcM7bBbw==" saltValue="jvXBy6TuAN9PMe/OgpqSLQ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7ab24db7a570e6ab37eaf8923b4eecf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e358380e922dfb899253018a868edfe1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3B37FC-C18A-4D9A-9F76-AB9CA2BFF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2C644F-4DE6-4415-8EBA-88E83940D595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3.xml><?xml version="1.0" encoding="utf-8"?>
<ds:datastoreItem xmlns:ds="http://schemas.openxmlformats.org/officeDocument/2006/customXml" ds:itemID="{79D8931B-B3B5-498B-BD07-11385DDE7DB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2025-02-13T08:41:29Z</dcterms:created>
  <dcterms:modified xsi:type="dcterms:W3CDTF">2025-12-22T04:06:09Z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